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 defaultThemeVersion="124226"/>
  <bookViews>
    <workbookView xWindow="360" yWindow="315" windowWidth="14940" windowHeight="8640" activeTab="3"/>
  </bookViews>
  <sheets>
    <sheet name="alapok" sheetId="1" r:id="rId1"/>
    <sheet name="gyakorlati" sheetId="2" r:id="rId2"/>
    <sheet name="hibadiagnosztika" sheetId="3" r:id="rId3"/>
    <sheet name="összetett" sheetId="7" r:id="rId4"/>
    <sheet name="gyak+diagn." sheetId="4" r:id="rId5"/>
    <sheet name="egyéni" sheetId="6" r:id="rId6"/>
    <sheet name="felkélszítő" sheetId="8" r:id="rId7"/>
  </sheets>
  <definedNames>
    <definedName name="_xlnm._FilterDatabase" localSheetId="0" hidden="1">alapok!$A$2:$AD$64</definedName>
    <definedName name="_xlnm._FilterDatabase" localSheetId="5" hidden="1">egyéni!$A$2:$AC$62</definedName>
    <definedName name="_xlnm._FilterDatabase" localSheetId="4" hidden="1">'gyak+diagn.'!$A$2:$AD$62</definedName>
    <definedName name="_xlnm._FilterDatabase" localSheetId="1" hidden="1">gyakorlati!$A$2:$AD$62</definedName>
    <definedName name="_xlnm._FilterDatabase" localSheetId="2" hidden="1">hibadiagnosztika!$A$2:$AD$62</definedName>
    <definedName name="_xlnm._FilterDatabase" localSheetId="3" hidden="1">összetett!$A$2:$AD$78</definedName>
  </definedNames>
  <calcPr calcId="152511"/>
</workbook>
</file>

<file path=xl/calcChain.xml><?xml version="1.0" encoding="utf-8"?>
<calcChain xmlns="http://schemas.openxmlformats.org/spreadsheetml/2006/main">
  <c r="K3" i="8" l="1"/>
  <c r="K4" i="8"/>
  <c r="K5" i="8"/>
  <c r="K2" i="8"/>
  <c r="AD60" i="7"/>
  <c r="AC60" i="7"/>
  <c r="W60" i="7"/>
  <c r="L60" i="7"/>
  <c r="AF60" i="7" s="1"/>
  <c r="AD59" i="7"/>
  <c r="AC59" i="7"/>
  <c r="W59" i="7"/>
  <c r="L59" i="7"/>
  <c r="AF59" i="7" s="1"/>
  <c r="AD54" i="7"/>
  <c r="AC54" i="7"/>
  <c r="W54" i="7"/>
  <c r="L54" i="7"/>
  <c r="AF54" i="7" s="1"/>
  <c r="AD53" i="7"/>
  <c r="AC53" i="7"/>
  <c r="W53" i="7"/>
  <c r="L53" i="7"/>
  <c r="AF53" i="7" s="1"/>
  <c r="AD50" i="7"/>
  <c r="AC50" i="7"/>
  <c r="W50" i="7"/>
  <c r="L50" i="7"/>
  <c r="AF50" i="7" s="1"/>
  <c r="AD49" i="7"/>
  <c r="AC49" i="7"/>
  <c r="W49" i="7"/>
  <c r="L49" i="7"/>
  <c r="AF49" i="7" s="1"/>
  <c r="AD56" i="7"/>
  <c r="AC56" i="7"/>
  <c r="W56" i="7"/>
  <c r="L56" i="7"/>
  <c r="AF56" i="7" s="1"/>
  <c r="AD55" i="7"/>
  <c r="AC55" i="7"/>
  <c r="W55" i="7"/>
  <c r="L55" i="7"/>
  <c r="AF55" i="7" s="1"/>
  <c r="AD52" i="7"/>
  <c r="AC52" i="7"/>
  <c r="W52" i="7"/>
  <c r="L52" i="7"/>
  <c r="AF52" i="7" s="1"/>
  <c r="AD51" i="7"/>
  <c r="AC51" i="7"/>
  <c r="W51" i="7"/>
  <c r="L51" i="7"/>
  <c r="AF51" i="7" s="1"/>
  <c r="AD46" i="7"/>
  <c r="AC46" i="7"/>
  <c r="W46" i="7"/>
  <c r="L46" i="7"/>
  <c r="AF46" i="7" s="1"/>
  <c r="AD45" i="7"/>
  <c r="AC45" i="7"/>
  <c r="W45" i="7"/>
  <c r="L45" i="7"/>
  <c r="AF45" i="7" s="1"/>
  <c r="AD30" i="7"/>
  <c r="AC30" i="7"/>
  <c r="W30" i="7"/>
  <c r="L30" i="7"/>
  <c r="AF30" i="7" s="1"/>
  <c r="AD29" i="7"/>
  <c r="AC29" i="7"/>
  <c r="W29" i="7"/>
  <c r="L29" i="7"/>
  <c r="AF29" i="7" s="1"/>
  <c r="AD36" i="7"/>
  <c r="AC36" i="7"/>
  <c r="W36" i="7"/>
  <c r="L36" i="7"/>
  <c r="AF36" i="7" s="1"/>
  <c r="AD35" i="7"/>
  <c r="AC35" i="7"/>
  <c r="W35" i="7"/>
  <c r="L35" i="7"/>
  <c r="AF35" i="7" s="1"/>
  <c r="AD58" i="7"/>
  <c r="AC58" i="7"/>
  <c r="W58" i="7"/>
  <c r="L58" i="7"/>
  <c r="AF58" i="7" s="1"/>
  <c r="AD57" i="7"/>
  <c r="AC57" i="7"/>
  <c r="W57" i="7"/>
  <c r="L57" i="7"/>
  <c r="AF57" i="7" s="1"/>
  <c r="AD44" i="7"/>
  <c r="AC44" i="7"/>
  <c r="W44" i="7"/>
  <c r="L44" i="7"/>
  <c r="AF44" i="7" s="1"/>
  <c r="AD43" i="7"/>
  <c r="AC43" i="7"/>
  <c r="W43" i="7"/>
  <c r="L43" i="7"/>
  <c r="AF43" i="7" s="1"/>
  <c r="AD38" i="7"/>
  <c r="AC38" i="7"/>
  <c r="W38" i="7"/>
  <c r="L38" i="7"/>
  <c r="AF38" i="7" s="1"/>
  <c r="AD37" i="7"/>
  <c r="AC37" i="7"/>
  <c r="W37" i="7"/>
  <c r="L37" i="7"/>
  <c r="AF37" i="7" s="1"/>
  <c r="AD48" i="7"/>
  <c r="AC48" i="7"/>
  <c r="W48" i="7"/>
  <c r="L48" i="7"/>
  <c r="AF48" i="7" s="1"/>
  <c r="AD47" i="7"/>
  <c r="AC47" i="7"/>
  <c r="W47" i="7"/>
  <c r="L47" i="7"/>
  <c r="AF47" i="7" s="1"/>
  <c r="AD28" i="7"/>
  <c r="AC28" i="7"/>
  <c r="W28" i="7"/>
  <c r="L28" i="7"/>
  <c r="AF28" i="7" s="1"/>
  <c r="AD27" i="7"/>
  <c r="AC27" i="7"/>
  <c r="W27" i="7"/>
  <c r="L27" i="7"/>
  <c r="AF27" i="7" s="1"/>
  <c r="AD42" i="7"/>
  <c r="AC42" i="7"/>
  <c r="W42" i="7"/>
  <c r="L42" i="7"/>
  <c r="AF42" i="7" s="1"/>
  <c r="AD41" i="7"/>
  <c r="AC41" i="7"/>
  <c r="W41" i="7"/>
  <c r="L41" i="7"/>
  <c r="AF41" i="7" s="1"/>
  <c r="AD40" i="7"/>
  <c r="AC40" i="7"/>
  <c r="W40" i="7"/>
  <c r="L40" i="7"/>
  <c r="AF40" i="7" s="1"/>
  <c r="AD39" i="7"/>
  <c r="AC39" i="7"/>
  <c r="W39" i="7"/>
  <c r="L39" i="7"/>
  <c r="AF39" i="7" s="1"/>
  <c r="AD26" i="7"/>
  <c r="AC26" i="7"/>
  <c r="W26" i="7"/>
  <c r="L26" i="7"/>
  <c r="AF26" i="7" s="1"/>
  <c r="AD25" i="7"/>
  <c r="AC25" i="7"/>
  <c r="W25" i="7"/>
  <c r="L25" i="7"/>
  <c r="AF25" i="7" s="1"/>
  <c r="AD34" i="7"/>
  <c r="AC34" i="7"/>
  <c r="W34" i="7"/>
  <c r="L34" i="7"/>
  <c r="AF34" i="7" s="1"/>
  <c r="AD33" i="7"/>
  <c r="AC33" i="7"/>
  <c r="W33" i="7"/>
  <c r="L33" i="7"/>
  <c r="AF33" i="7" s="1"/>
  <c r="AD22" i="7"/>
  <c r="AC22" i="7"/>
  <c r="W22" i="7"/>
  <c r="L22" i="7"/>
  <c r="AF22" i="7" s="1"/>
  <c r="AD21" i="7"/>
  <c r="AC21" i="7"/>
  <c r="W21" i="7"/>
  <c r="L21" i="7"/>
  <c r="AF21" i="7" s="1"/>
  <c r="AD32" i="7"/>
  <c r="AC32" i="7"/>
  <c r="W32" i="7"/>
  <c r="L32" i="7"/>
  <c r="AF32" i="7" s="1"/>
  <c r="AD31" i="7"/>
  <c r="AC31" i="7"/>
  <c r="W31" i="7"/>
  <c r="L31" i="7"/>
  <c r="AF31" i="7" s="1"/>
  <c r="AD16" i="7"/>
  <c r="AC16" i="7"/>
  <c r="W16" i="7"/>
  <c r="L16" i="7"/>
  <c r="AF16" i="7" s="1"/>
  <c r="AD15" i="7"/>
  <c r="AC15" i="7"/>
  <c r="W15" i="7"/>
  <c r="L15" i="7"/>
  <c r="AF15" i="7" s="1"/>
  <c r="AD14" i="7"/>
  <c r="AC14" i="7"/>
  <c r="W14" i="7"/>
  <c r="L14" i="7"/>
  <c r="AF14" i="7" s="1"/>
  <c r="AD13" i="7"/>
  <c r="AC13" i="7"/>
  <c r="W13" i="7"/>
  <c r="L13" i="7"/>
  <c r="AF13" i="7" s="1"/>
  <c r="AD24" i="7"/>
  <c r="AC24" i="7"/>
  <c r="W24" i="7"/>
  <c r="L24" i="7"/>
  <c r="AF24" i="7" s="1"/>
  <c r="AD23" i="7"/>
  <c r="AC23" i="7"/>
  <c r="W23" i="7"/>
  <c r="L23" i="7"/>
  <c r="AF23" i="7" s="1"/>
  <c r="AD20" i="7"/>
  <c r="AC20" i="7"/>
  <c r="W20" i="7"/>
  <c r="L20" i="7"/>
  <c r="AF20" i="7" s="1"/>
  <c r="AD19" i="7"/>
  <c r="AC19" i="7"/>
  <c r="W19" i="7"/>
  <c r="L19" i="7"/>
  <c r="AF19" i="7" s="1"/>
  <c r="AD10" i="7"/>
  <c r="AC10" i="7"/>
  <c r="W10" i="7"/>
  <c r="L10" i="7"/>
  <c r="AF10" i="7" s="1"/>
  <c r="AD9" i="7"/>
  <c r="AC9" i="7"/>
  <c r="W9" i="7"/>
  <c r="L9" i="7"/>
  <c r="AF9" i="7" s="1"/>
  <c r="AD12" i="7"/>
  <c r="AC12" i="7"/>
  <c r="W12" i="7"/>
  <c r="L12" i="7"/>
  <c r="AF12" i="7" s="1"/>
  <c r="AD11" i="7"/>
  <c r="AC11" i="7"/>
  <c r="W11" i="7"/>
  <c r="L11" i="7"/>
  <c r="AF11" i="7" s="1"/>
  <c r="AD4" i="7"/>
  <c r="AC4" i="7"/>
  <c r="W4" i="7"/>
  <c r="L4" i="7"/>
  <c r="AF4" i="7" s="1"/>
  <c r="AD3" i="7"/>
  <c r="AC3" i="7"/>
  <c r="W3" i="7"/>
  <c r="L3" i="7"/>
  <c r="AF3" i="7" s="1"/>
  <c r="AD18" i="7"/>
  <c r="AC18" i="7"/>
  <c r="W18" i="7"/>
  <c r="L18" i="7"/>
  <c r="AF18" i="7" s="1"/>
  <c r="AD17" i="7"/>
  <c r="AC17" i="7"/>
  <c r="W17" i="7"/>
  <c r="L17" i="7"/>
  <c r="AF17" i="7" s="1"/>
  <c r="AD8" i="7"/>
  <c r="AC8" i="7"/>
  <c r="W8" i="7"/>
  <c r="L8" i="7"/>
  <c r="AF8" i="7" s="1"/>
  <c r="AD7" i="7"/>
  <c r="AC7" i="7"/>
  <c r="W7" i="7"/>
  <c r="L7" i="7"/>
  <c r="AD6" i="7"/>
  <c r="AC6" i="7"/>
  <c r="W6" i="7"/>
  <c r="L6" i="7"/>
  <c r="AF6" i="7" s="1"/>
  <c r="AD5" i="7"/>
  <c r="AC5" i="7"/>
  <c r="W5" i="7"/>
  <c r="L5" i="7"/>
  <c r="AF5" i="7" s="1"/>
  <c r="V61" i="6"/>
  <c r="U61" i="6"/>
  <c r="T61" i="6"/>
  <c r="S61" i="6"/>
  <c r="R61" i="6"/>
  <c r="Q61" i="6"/>
  <c r="P61" i="6"/>
  <c r="O61" i="6"/>
  <c r="N61" i="6"/>
  <c r="M61" i="6"/>
  <c r="K61" i="6"/>
  <c r="J61" i="6"/>
  <c r="I61" i="6"/>
  <c r="H61" i="6"/>
  <c r="G61" i="6"/>
  <c r="AC59" i="6"/>
  <c r="AB59" i="6"/>
  <c r="W59" i="6"/>
  <c r="L59" i="6"/>
  <c r="AE59" i="6" s="1"/>
  <c r="AF59" i="6" s="1"/>
  <c r="AC60" i="6"/>
  <c r="AB60" i="6"/>
  <c r="W60" i="6"/>
  <c r="L60" i="6"/>
  <c r="AE60" i="6" s="1"/>
  <c r="AF60" i="6" s="1"/>
  <c r="AC52" i="6"/>
  <c r="AB52" i="6"/>
  <c r="W52" i="6"/>
  <c r="L52" i="6"/>
  <c r="AE52" i="6" s="1"/>
  <c r="AC58" i="6"/>
  <c r="AB58" i="6"/>
  <c r="W58" i="6"/>
  <c r="L58" i="6"/>
  <c r="AE58" i="6" s="1"/>
  <c r="AF58" i="6" s="1"/>
  <c r="AC54" i="6"/>
  <c r="AB54" i="6"/>
  <c r="W54" i="6"/>
  <c r="L54" i="6"/>
  <c r="AE54" i="6" s="1"/>
  <c r="AF54" i="6" s="1"/>
  <c r="AC51" i="6"/>
  <c r="AB51" i="6"/>
  <c r="W51" i="6"/>
  <c r="L51" i="6"/>
  <c r="AE51" i="6" s="1"/>
  <c r="AF51" i="6" s="1"/>
  <c r="AC56" i="6"/>
  <c r="AB56" i="6"/>
  <c r="W56" i="6"/>
  <c r="L56" i="6"/>
  <c r="AE56" i="6" s="1"/>
  <c r="AC53" i="6"/>
  <c r="AB53" i="6"/>
  <c r="W53" i="6"/>
  <c r="L53" i="6"/>
  <c r="AE53" i="6" s="1"/>
  <c r="AF53" i="6" s="1"/>
  <c r="AC55" i="6"/>
  <c r="AB55" i="6"/>
  <c r="W55" i="6"/>
  <c r="L55" i="6"/>
  <c r="AE55" i="6" s="1"/>
  <c r="AF55" i="6" s="1"/>
  <c r="AC49" i="6"/>
  <c r="AB49" i="6"/>
  <c r="W49" i="6"/>
  <c r="L49" i="6"/>
  <c r="AE49" i="6" s="1"/>
  <c r="AF49" i="6" s="1"/>
  <c r="AC39" i="6"/>
  <c r="AB39" i="6"/>
  <c r="W39" i="6"/>
  <c r="L39" i="6"/>
  <c r="AE39" i="6" s="1"/>
  <c r="AC47" i="6"/>
  <c r="AB47" i="6"/>
  <c r="W47" i="6"/>
  <c r="L47" i="6"/>
  <c r="AE47" i="6" s="1"/>
  <c r="AF47" i="6" s="1"/>
  <c r="AC36" i="6"/>
  <c r="AB36" i="6"/>
  <c r="W36" i="6"/>
  <c r="L36" i="6"/>
  <c r="AE36" i="6" s="1"/>
  <c r="AF36" i="6" s="1"/>
  <c r="AC30" i="6"/>
  <c r="AB30" i="6"/>
  <c r="W30" i="6"/>
  <c r="L30" i="6"/>
  <c r="AE30" i="6" s="1"/>
  <c r="AF30" i="6" s="1"/>
  <c r="AC40" i="6"/>
  <c r="AB40" i="6"/>
  <c r="W40" i="6"/>
  <c r="L40" i="6"/>
  <c r="AE40" i="6" s="1"/>
  <c r="AC35" i="6"/>
  <c r="AB35" i="6"/>
  <c r="W35" i="6"/>
  <c r="L35" i="6"/>
  <c r="AE35" i="6" s="1"/>
  <c r="AF35" i="6" s="1"/>
  <c r="AC50" i="6"/>
  <c r="AB50" i="6"/>
  <c r="W50" i="6"/>
  <c r="L50" i="6"/>
  <c r="AE50" i="6" s="1"/>
  <c r="AF50" i="6" s="1"/>
  <c r="AC57" i="6"/>
  <c r="AB57" i="6"/>
  <c r="W57" i="6"/>
  <c r="L57" i="6"/>
  <c r="AE57" i="6" s="1"/>
  <c r="AF57" i="6" s="1"/>
  <c r="AC41" i="6"/>
  <c r="AB41" i="6"/>
  <c r="W41" i="6"/>
  <c r="L41" i="6"/>
  <c r="AE41" i="6" s="1"/>
  <c r="AC43" i="6"/>
  <c r="AB43" i="6"/>
  <c r="W43" i="6"/>
  <c r="L43" i="6"/>
  <c r="AE43" i="6" s="1"/>
  <c r="AF43" i="6" s="1"/>
  <c r="AC42" i="6"/>
  <c r="AB42" i="6"/>
  <c r="W42" i="6"/>
  <c r="L42" i="6"/>
  <c r="AE42" i="6" s="1"/>
  <c r="AF42" i="6" s="1"/>
  <c r="AC37" i="6"/>
  <c r="AB37" i="6"/>
  <c r="W37" i="6"/>
  <c r="L37" i="6"/>
  <c r="AE37" i="6" s="1"/>
  <c r="AF37" i="6" s="1"/>
  <c r="AC45" i="6"/>
  <c r="AB45" i="6"/>
  <c r="W45" i="6"/>
  <c r="L45" i="6"/>
  <c r="AE45" i="6" s="1"/>
  <c r="AC46" i="6"/>
  <c r="AB46" i="6"/>
  <c r="W46" i="6"/>
  <c r="L46" i="6"/>
  <c r="AE46" i="6" s="1"/>
  <c r="AF46" i="6" s="1"/>
  <c r="AC38" i="6"/>
  <c r="AB38" i="6"/>
  <c r="W38" i="6"/>
  <c r="L38" i="6"/>
  <c r="AE38" i="6" s="1"/>
  <c r="AF38" i="6" s="1"/>
  <c r="AC26" i="6"/>
  <c r="AB26" i="6"/>
  <c r="W26" i="6"/>
  <c r="L26" i="6"/>
  <c r="AE26" i="6" s="1"/>
  <c r="AF26" i="6" s="1"/>
  <c r="AC48" i="6"/>
  <c r="AB48" i="6"/>
  <c r="W48" i="6"/>
  <c r="L48" i="6"/>
  <c r="AE48" i="6" s="1"/>
  <c r="AC31" i="6"/>
  <c r="AB31" i="6"/>
  <c r="W31" i="6"/>
  <c r="L31" i="6"/>
  <c r="AE31" i="6" s="1"/>
  <c r="AF31" i="6" s="1"/>
  <c r="AC33" i="6"/>
  <c r="AB33" i="6"/>
  <c r="W33" i="6"/>
  <c r="L33" i="6"/>
  <c r="AE33" i="6" s="1"/>
  <c r="AF33" i="6" s="1"/>
  <c r="AC44" i="6"/>
  <c r="AB44" i="6"/>
  <c r="W44" i="6"/>
  <c r="L44" i="6"/>
  <c r="AE44" i="6" s="1"/>
  <c r="AF44" i="6" s="1"/>
  <c r="AC32" i="6"/>
  <c r="AB32" i="6"/>
  <c r="W32" i="6"/>
  <c r="L32" i="6"/>
  <c r="AE32" i="6" s="1"/>
  <c r="AC27" i="6"/>
  <c r="AB27" i="6"/>
  <c r="W27" i="6"/>
  <c r="L27" i="6"/>
  <c r="AE27" i="6" s="1"/>
  <c r="AF27" i="6" s="1"/>
  <c r="AC34" i="6"/>
  <c r="AB34" i="6"/>
  <c r="W34" i="6"/>
  <c r="L34" i="6"/>
  <c r="AE34" i="6" s="1"/>
  <c r="AF34" i="6" s="1"/>
  <c r="AC28" i="6"/>
  <c r="AB28" i="6"/>
  <c r="W28" i="6"/>
  <c r="L28" i="6"/>
  <c r="AE28" i="6" s="1"/>
  <c r="AF28" i="6" s="1"/>
  <c r="AC24" i="6"/>
  <c r="AB24" i="6"/>
  <c r="W24" i="6"/>
  <c r="L24" i="6"/>
  <c r="AE24" i="6" s="1"/>
  <c r="AC22" i="6"/>
  <c r="AB22" i="6"/>
  <c r="W22" i="6"/>
  <c r="L22" i="6"/>
  <c r="AE22" i="6" s="1"/>
  <c r="AF22" i="6" s="1"/>
  <c r="AC25" i="6"/>
  <c r="AB25" i="6"/>
  <c r="W25" i="6"/>
  <c r="L25" i="6"/>
  <c r="AE25" i="6" s="1"/>
  <c r="AF25" i="6" s="1"/>
  <c r="AC29" i="6"/>
  <c r="AB29" i="6"/>
  <c r="W29" i="6"/>
  <c r="L29" i="6"/>
  <c r="AE29" i="6" s="1"/>
  <c r="AF29" i="6" s="1"/>
  <c r="AC18" i="6"/>
  <c r="AB18" i="6"/>
  <c r="W18" i="6"/>
  <c r="L18" i="6"/>
  <c r="AE18" i="6" s="1"/>
  <c r="AC13" i="6"/>
  <c r="AB13" i="6"/>
  <c r="W13" i="6"/>
  <c r="L13" i="6"/>
  <c r="AE13" i="6" s="1"/>
  <c r="AF13" i="6" s="1"/>
  <c r="AC20" i="6"/>
  <c r="AB20" i="6"/>
  <c r="W20" i="6"/>
  <c r="L20" i="6"/>
  <c r="AE20" i="6" s="1"/>
  <c r="AF20" i="6" s="1"/>
  <c r="AC11" i="6"/>
  <c r="AB11" i="6"/>
  <c r="W11" i="6"/>
  <c r="L11" i="6"/>
  <c r="AE11" i="6" s="1"/>
  <c r="AF11" i="6" s="1"/>
  <c r="AC21" i="6"/>
  <c r="AB21" i="6"/>
  <c r="W21" i="6"/>
  <c r="L21" i="6"/>
  <c r="AE21" i="6" s="1"/>
  <c r="AC23" i="6"/>
  <c r="AB23" i="6"/>
  <c r="W23" i="6"/>
  <c r="L23" i="6"/>
  <c r="AE23" i="6" s="1"/>
  <c r="AF23" i="6" s="1"/>
  <c r="AC17" i="6"/>
  <c r="AB17" i="6"/>
  <c r="W17" i="6"/>
  <c r="L17" i="6"/>
  <c r="AE17" i="6" s="1"/>
  <c r="AF17" i="6" s="1"/>
  <c r="AC19" i="6"/>
  <c r="AB19" i="6"/>
  <c r="W19" i="6"/>
  <c r="L19" i="6"/>
  <c r="AE19" i="6" s="1"/>
  <c r="AF19" i="6" s="1"/>
  <c r="AC14" i="6"/>
  <c r="AB14" i="6"/>
  <c r="W14" i="6"/>
  <c r="L14" i="6"/>
  <c r="AE14" i="6" s="1"/>
  <c r="AC10" i="6"/>
  <c r="AB10" i="6"/>
  <c r="W10" i="6"/>
  <c r="L10" i="6"/>
  <c r="AE10" i="6" s="1"/>
  <c r="AF10" i="6" s="1"/>
  <c r="AC15" i="6"/>
  <c r="AB15" i="6"/>
  <c r="W15" i="6"/>
  <c r="L15" i="6"/>
  <c r="AE15" i="6" s="1"/>
  <c r="AF15" i="6" s="1"/>
  <c r="AC12" i="6"/>
  <c r="AB12" i="6"/>
  <c r="W12" i="6"/>
  <c r="L12" i="6"/>
  <c r="AE12" i="6" s="1"/>
  <c r="AF12" i="6" s="1"/>
  <c r="AC7" i="6"/>
  <c r="AB7" i="6"/>
  <c r="W7" i="6"/>
  <c r="L7" i="6"/>
  <c r="AE7" i="6" s="1"/>
  <c r="AF7" i="6" s="1"/>
  <c r="AC6" i="6"/>
  <c r="AB6" i="6"/>
  <c r="W6" i="6"/>
  <c r="L6" i="6"/>
  <c r="AE6" i="6" s="1"/>
  <c r="AF6" i="6" s="1"/>
  <c r="AC9" i="6"/>
  <c r="AB9" i="6"/>
  <c r="W9" i="6"/>
  <c r="L9" i="6"/>
  <c r="AE9" i="6" s="1"/>
  <c r="AF9" i="6" s="1"/>
  <c r="AC16" i="6"/>
  <c r="AB16" i="6"/>
  <c r="W16" i="6"/>
  <c r="L16" i="6"/>
  <c r="AE16" i="6" s="1"/>
  <c r="AF16" i="6" s="1"/>
  <c r="AC8" i="6"/>
  <c r="AB8" i="6"/>
  <c r="W8" i="6"/>
  <c r="L8" i="6"/>
  <c r="AE8" i="6" s="1"/>
  <c r="AF8" i="6" s="1"/>
  <c r="AC5" i="6"/>
  <c r="AB5" i="6"/>
  <c r="W5" i="6"/>
  <c r="L5" i="6"/>
  <c r="AC3" i="6"/>
  <c r="AB3" i="6"/>
  <c r="W3" i="6"/>
  <c r="L3" i="6"/>
  <c r="AE3" i="6" s="1"/>
  <c r="AF3" i="6" s="1"/>
  <c r="AC4" i="6"/>
  <c r="AB4" i="6"/>
  <c r="W4" i="6"/>
  <c r="L4" i="6"/>
  <c r="AE4" i="6" s="1"/>
  <c r="AF37" i="4"/>
  <c r="AF43" i="4"/>
  <c r="AF11" i="4"/>
  <c r="AF15" i="4"/>
  <c r="V61" i="4"/>
  <c r="U61" i="4"/>
  <c r="T61" i="4"/>
  <c r="S61" i="4"/>
  <c r="R61" i="4"/>
  <c r="Q61" i="4"/>
  <c r="P61" i="4"/>
  <c r="O61" i="4"/>
  <c r="N61" i="4"/>
  <c r="M61" i="4"/>
  <c r="K61" i="4"/>
  <c r="J61" i="4"/>
  <c r="I61" i="4"/>
  <c r="H61" i="4"/>
  <c r="G61" i="4"/>
  <c r="AD44" i="4"/>
  <c r="AC44" i="4"/>
  <c r="W44" i="4"/>
  <c r="L44" i="4"/>
  <c r="AF44" i="4" s="1"/>
  <c r="AD43" i="4"/>
  <c r="AC43" i="4"/>
  <c r="W43" i="4"/>
  <c r="L43" i="4"/>
  <c r="AD28" i="4"/>
  <c r="AC28" i="4"/>
  <c r="W28" i="4"/>
  <c r="L28" i="4"/>
  <c r="AF28" i="4" s="1"/>
  <c r="AD27" i="4"/>
  <c r="AC27" i="4"/>
  <c r="W27" i="4"/>
  <c r="L27" i="4"/>
  <c r="AF27" i="4" s="1"/>
  <c r="AD56" i="4"/>
  <c r="AC56" i="4"/>
  <c r="W56" i="4"/>
  <c r="L56" i="4"/>
  <c r="AF56" i="4" s="1"/>
  <c r="AD55" i="4"/>
  <c r="AC55" i="4"/>
  <c r="W55" i="4"/>
  <c r="L55" i="4"/>
  <c r="AF55" i="4" s="1"/>
  <c r="AD20" i="4"/>
  <c r="AC20" i="4"/>
  <c r="W20" i="4"/>
  <c r="L20" i="4"/>
  <c r="AF20" i="4" s="1"/>
  <c r="AD19" i="4"/>
  <c r="AC19" i="4"/>
  <c r="W19" i="4"/>
  <c r="L19" i="4"/>
  <c r="AF19" i="4" s="1"/>
  <c r="AD16" i="4"/>
  <c r="AC16" i="4"/>
  <c r="W16" i="4"/>
  <c r="L16" i="4"/>
  <c r="AF16" i="4" s="1"/>
  <c r="AD15" i="4"/>
  <c r="AC15" i="4"/>
  <c r="W15" i="4"/>
  <c r="L15" i="4"/>
  <c r="AD36" i="4"/>
  <c r="AC36" i="4"/>
  <c r="W36" i="4"/>
  <c r="L36" i="4"/>
  <c r="AF36" i="4" s="1"/>
  <c r="AD35" i="4"/>
  <c r="AC35" i="4"/>
  <c r="W35" i="4"/>
  <c r="L35" i="4"/>
  <c r="AF35" i="4" s="1"/>
  <c r="AD46" i="4"/>
  <c r="AC46" i="4"/>
  <c r="W46" i="4"/>
  <c r="L46" i="4"/>
  <c r="AF46" i="4" s="1"/>
  <c r="AD45" i="4"/>
  <c r="AC45" i="4"/>
  <c r="W45" i="4"/>
  <c r="L45" i="4"/>
  <c r="AF45" i="4" s="1"/>
  <c r="AD60" i="4"/>
  <c r="AC60" i="4"/>
  <c r="W60" i="4"/>
  <c r="L60" i="4"/>
  <c r="AF60" i="4" s="1"/>
  <c r="AD59" i="4"/>
  <c r="AC59" i="4"/>
  <c r="W59" i="4"/>
  <c r="L59" i="4"/>
  <c r="AF59" i="4" s="1"/>
  <c r="AD10" i="4"/>
  <c r="AC10" i="4"/>
  <c r="W10" i="4"/>
  <c r="L10" i="4"/>
  <c r="AF10" i="4" s="1"/>
  <c r="AD9" i="4"/>
  <c r="AC9" i="4"/>
  <c r="W9" i="4"/>
  <c r="L9" i="4"/>
  <c r="AF9" i="4" s="1"/>
  <c r="AD52" i="4"/>
  <c r="AC52" i="4"/>
  <c r="W52" i="4"/>
  <c r="L52" i="4"/>
  <c r="AF52" i="4" s="1"/>
  <c r="AD51" i="4"/>
  <c r="AC51" i="4"/>
  <c r="W51" i="4"/>
  <c r="L51" i="4"/>
  <c r="AF51" i="4" s="1"/>
  <c r="AD26" i="4"/>
  <c r="AC26" i="4"/>
  <c r="W26" i="4"/>
  <c r="L26" i="4"/>
  <c r="AD25" i="4"/>
  <c r="AC25" i="4"/>
  <c r="W25" i="4"/>
  <c r="L25" i="4"/>
  <c r="AF25" i="4" s="1"/>
  <c r="AD22" i="4"/>
  <c r="AC22" i="4"/>
  <c r="W22" i="4"/>
  <c r="L22" i="4"/>
  <c r="AF22" i="4" s="1"/>
  <c r="AD21" i="4"/>
  <c r="AC21" i="4"/>
  <c r="W21" i="4"/>
  <c r="L21" i="4"/>
  <c r="AF21" i="4" s="1"/>
  <c r="AD38" i="4"/>
  <c r="AC38" i="4"/>
  <c r="W38" i="4"/>
  <c r="L38" i="4"/>
  <c r="AF38" i="4" s="1"/>
  <c r="AD37" i="4"/>
  <c r="AC37" i="4"/>
  <c r="W37" i="4"/>
  <c r="L37" i="4"/>
  <c r="AD12" i="4"/>
  <c r="AC12" i="4"/>
  <c r="W12" i="4"/>
  <c r="L12" i="4"/>
  <c r="AF12" i="4" s="1"/>
  <c r="AD11" i="4"/>
  <c r="AC11" i="4"/>
  <c r="W11" i="4"/>
  <c r="L11" i="4"/>
  <c r="AD42" i="4"/>
  <c r="AC42" i="4"/>
  <c r="W42" i="4"/>
  <c r="L42" i="4"/>
  <c r="AF42" i="4" s="1"/>
  <c r="AD41" i="4"/>
  <c r="AC41" i="4"/>
  <c r="W41" i="4"/>
  <c r="L41" i="4"/>
  <c r="AF41" i="4" s="1"/>
  <c r="AD40" i="4"/>
  <c r="AC40" i="4"/>
  <c r="W40" i="4"/>
  <c r="L40" i="4"/>
  <c r="AF40" i="4" s="1"/>
  <c r="AD39" i="4"/>
  <c r="AC39" i="4"/>
  <c r="W39" i="4"/>
  <c r="L39" i="4"/>
  <c r="AF39" i="4" s="1"/>
  <c r="AD54" i="4"/>
  <c r="AC54" i="4"/>
  <c r="W54" i="4"/>
  <c r="L54" i="4"/>
  <c r="AF54" i="4" s="1"/>
  <c r="AD53" i="4"/>
  <c r="AC53" i="4"/>
  <c r="W53" i="4"/>
  <c r="L53" i="4"/>
  <c r="AF53" i="4" s="1"/>
  <c r="AD50" i="4"/>
  <c r="AC50" i="4"/>
  <c r="W50" i="4"/>
  <c r="L50" i="4"/>
  <c r="AF50" i="4" s="1"/>
  <c r="AD49" i="4"/>
  <c r="AC49" i="4"/>
  <c r="W49" i="4"/>
  <c r="L49" i="4"/>
  <c r="AF49" i="4" s="1"/>
  <c r="AD34" i="4"/>
  <c r="AC34" i="4"/>
  <c r="W34" i="4"/>
  <c r="L34" i="4"/>
  <c r="AF34" i="4" s="1"/>
  <c r="AD33" i="4"/>
  <c r="AC33" i="4"/>
  <c r="W33" i="4"/>
  <c r="L33" i="4"/>
  <c r="AF33" i="4" s="1"/>
  <c r="AD4" i="4"/>
  <c r="AC4" i="4"/>
  <c r="W4" i="4"/>
  <c r="L4" i="4"/>
  <c r="AF4" i="4" s="1"/>
  <c r="AD3" i="4"/>
  <c r="AC3" i="4"/>
  <c r="W3" i="4"/>
  <c r="L3" i="4"/>
  <c r="AF3" i="4" s="1"/>
  <c r="AD32" i="4"/>
  <c r="AC32" i="4"/>
  <c r="W32" i="4"/>
  <c r="L32" i="4"/>
  <c r="AF32" i="4" s="1"/>
  <c r="AD31" i="4"/>
  <c r="AC31" i="4"/>
  <c r="W31" i="4"/>
  <c r="L31" i="4"/>
  <c r="AF31" i="4" s="1"/>
  <c r="AD58" i="4"/>
  <c r="AC58" i="4"/>
  <c r="W58" i="4"/>
  <c r="L58" i="4"/>
  <c r="AF58" i="4" s="1"/>
  <c r="AD57" i="4"/>
  <c r="AC57" i="4"/>
  <c r="W57" i="4"/>
  <c r="L57" i="4"/>
  <c r="AF57" i="4" s="1"/>
  <c r="AD48" i="4"/>
  <c r="AC48" i="4"/>
  <c r="W48" i="4"/>
  <c r="L48" i="4"/>
  <c r="AF48" i="4" s="1"/>
  <c r="AD47" i="4"/>
  <c r="AC47" i="4"/>
  <c r="W47" i="4"/>
  <c r="L47" i="4"/>
  <c r="AF47" i="4" s="1"/>
  <c r="AD14" i="4"/>
  <c r="AC14" i="4"/>
  <c r="W14" i="4"/>
  <c r="L14" i="4"/>
  <c r="AF14" i="4" s="1"/>
  <c r="AD13" i="4"/>
  <c r="AC13" i="4"/>
  <c r="W13" i="4"/>
  <c r="L13" i="4"/>
  <c r="AF13" i="4" s="1"/>
  <c r="AD18" i="4"/>
  <c r="AC18" i="4"/>
  <c r="W18" i="4"/>
  <c r="L18" i="4"/>
  <c r="AF18" i="4" s="1"/>
  <c r="AD17" i="4"/>
  <c r="AC17" i="4"/>
  <c r="W17" i="4"/>
  <c r="L17" i="4"/>
  <c r="AF17" i="4" s="1"/>
  <c r="AD6" i="4"/>
  <c r="AC6" i="4"/>
  <c r="W6" i="4"/>
  <c r="L6" i="4"/>
  <c r="AF6" i="4" s="1"/>
  <c r="AD5" i="4"/>
  <c r="AC5" i="4"/>
  <c r="W5" i="4"/>
  <c r="L5" i="4"/>
  <c r="AF5" i="4" s="1"/>
  <c r="AD8" i="4"/>
  <c r="AC8" i="4"/>
  <c r="W8" i="4"/>
  <c r="L8" i="4"/>
  <c r="AF8" i="4" s="1"/>
  <c r="AD7" i="4"/>
  <c r="AC7" i="4"/>
  <c r="W7" i="4"/>
  <c r="L7" i="4"/>
  <c r="AF7" i="4" s="1"/>
  <c r="AD24" i="4"/>
  <c r="AC24" i="4"/>
  <c r="W24" i="4"/>
  <c r="L24" i="4"/>
  <c r="AF24" i="4" s="1"/>
  <c r="AD23" i="4"/>
  <c r="AC23" i="4"/>
  <c r="W23" i="4"/>
  <c r="L23" i="4"/>
  <c r="AF23" i="4" s="1"/>
  <c r="AD30" i="4"/>
  <c r="AC30" i="4"/>
  <c r="W30" i="4"/>
  <c r="L30" i="4"/>
  <c r="AF30" i="4" s="1"/>
  <c r="AD29" i="4"/>
  <c r="AC29" i="4"/>
  <c r="W29" i="4"/>
  <c r="L29" i="4"/>
  <c r="AF29" i="4" s="1"/>
  <c r="AD16" i="3"/>
  <c r="AC16" i="3"/>
  <c r="W16" i="3"/>
  <c r="L16" i="3"/>
  <c r="X16" i="3" s="1"/>
  <c r="AD15" i="3"/>
  <c r="AC15" i="3"/>
  <c r="W15" i="3"/>
  <c r="L15" i="3"/>
  <c r="X15" i="3" s="1"/>
  <c r="AD54" i="3"/>
  <c r="AC54" i="3"/>
  <c r="W54" i="3"/>
  <c r="L54" i="3"/>
  <c r="AD53" i="3"/>
  <c r="AC53" i="3"/>
  <c r="W53" i="3"/>
  <c r="L53" i="3"/>
  <c r="X53" i="3" s="1"/>
  <c r="AD42" i="3"/>
  <c r="AC42" i="3"/>
  <c r="W42" i="3"/>
  <c r="L42" i="3"/>
  <c r="X42" i="3" s="1"/>
  <c r="AD41" i="3"/>
  <c r="AC41" i="3"/>
  <c r="W41" i="3"/>
  <c r="L41" i="3"/>
  <c r="X41" i="3" s="1"/>
  <c r="AD12" i="3"/>
  <c r="AC12" i="3"/>
  <c r="W12" i="3"/>
  <c r="L12" i="3"/>
  <c r="X12" i="3" s="1"/>
  <c r="AD11" i="3"/>
  <c r="AC11" i="3"/>
  <c r="W11" i="3"/>
  <c r="L11" i="3"/>
  <c r="X11" i="3" s="1"/>
  <c r="AD36" i="3"/>
  <c r="AC36" i="3"/>
  <c r="W36" i="3"/>
  <c r="L36" i="3"/>
  <c r="AD35" i="3"/>
  <c r="AC35" i="3"/>
  <c r="W35" i="3"/>
  <c r="L35" i="3"/>
  <c r="X35" i="3" s="1"/>
  <c r="AD38" i="3"/>
  <c r="AC38" i="3"/>
  <c r="W38" i="3"/>
  <c r="L38" i="3"/>
  <c r="AD37" i="3"/>
  <c r="AC37" i="3"/>
  <c r="W37" i="3"/>
  <c r="L37" i="3"/>
  <c r="AD18" i="3"/>
  <c r="AC18" i="3"/>
  <c r="W18" i="3"/>
  <c r="L18" i="3"/>
  <c r="AD17" i="3"/>
  <c r="AC17" i="3"/>
  <c r="W17" i="3"/>
  <c r="L17" i="3"/>
  <c r="X17" i="3" s="1"/>
  <c r="AD58" i="3"/>
  <c r="AC58" i="3"/>
  <c r="W58" i="3"/>
  <c r="L58" i="3"/>
  <c r="AD57" i="3"/>
  <c r="AC57" i="3"/>
  <c r="W57" i="3"/>
  <c r="L57" i="3"/>
  <c r="AD10" i="3"/>
  <c r="AC10" i="3"/>
  <c r="W10" i="3"/>
  <c r="X10" i="3" s="1"/>
  <c r="L10" i="3"/>
  <c r="AD9" i="3"/>
  <c r="AC9" i="3"/>
  <c r="X9" i="3"/>
  <c r="W9" i="3"/>
  <c r="L9" i="3"/>
  <c r="AD34" i="3"/>
  <c r="AC34" i="3"/>
  <c r="W34" i="3"/>
  <c r="L34" i="3"/>
  <c r="AD33" i="3"/>
  <c r="AC33" i="3"/>
  <c r="W33" i="3"/>
  <c r="L33" i="3"/>
  <c r="AD28" i="3"/>
  <c r="AC28" i="3"/>
  <c r="W28" i="3"/>
  <c r="L28" i="3"/>
  <c r="AD27" i="3"/>
  <c r="AC27" i="3"/>
  <c r="W27" i="3"/>
  <c r="L27" i="3"/>
  <c r="AD20" i="3"/>
  <c r="AC20" i="3"/>
  <c r="W20" i="3"/>
  <c r="L20" i="3"/>
  <c r="AD19" i="3"/>
  <c r="AC19" i="3"/>
  <c r="W19" i="3"/>
  <c r="L19" i="3"/>
  <c r="AD8" i="3"/>
  <c r="AC8" i="3"/>
  <c r="W8" i="3"/>
  <c r="L8" i="3"/>
  <c r="AD7" i="3"/>
  <c r="AC7" i="3"/>
  <c r="W7" i="3"/>
  <c r="L7" i="3"/>
  <c r="AD24" i="3"/>
  <c r="AC24" i="3"/>
  <c r="W24" i="3"/>
  <c r="L24" i="3"/>
  <c r="AD23" i="3"/>
  <c r="AC23" i="3"/>
  <c r="W23" i="3"/>
  <c r="L23" i="3"/>
  <c r="AD46" i="3"/>
  <c r="AC46" i="3"/>
  <c r="W46" i="3"/>
  <c r="L46" i="3"/>
  <c r="AD45" i="3"/>
  <c r="AC45" i="3"/>
  <c r="W45" i="3"/>
  <c r="X45" i="3" s="1"/>
  <c r="L45" i="3"/>
  <c r="AD44" i="3"/>
  <c r="AC44" i="3"/>
  <c r="W44" i="3"/>
  <c r="L44" i="3"/>
  <c r="AD43" i="3"/>
  <c r="AC43" i="3"/>
  <c r="W43" i="3"/>
  <c r="L43" i="3"/>
  <c r="AD60" i="3"/>
  <c r="AC60" i="3"/>
  <c r="W60" i="3"/>
  <c r="X60" i="3" s="1"/>
  <c r="L60" i="3"/>
  <c r="AD59" i="3"/>
  <c r="AC59" i="3"/>
  <c r="X59" i="3"/>
  <c r="W59" i="3"/>
  <c r="L59" i="3"/>
  <c r="AD52" i="3"/>
  <c r="AC52" i="3"/>
  <c r="W52" i="3"/>
  <c r="L52" i="3"/>
  <c r="X52" i="3" s="1"/>
  <c r="AD51" i="3"/>
  <c r="AC51" i="3"/>
  <c r="W51" i="3"/>
  <c r="L51" i="3"/>
  <c r="X51" i="3" s="1"/>
  <c r="AD48" i="3"/>
  <c r="AC48" i="3"/>
  <c r="W48" i="3"/>
  <c r="L48" i="3"/>
  <c r="AD47" i="3"/>
  <c r="AC47" i="3"/>
  <c r="W47" i="3"/>
  <c r="L47" i="3"/>
  <c r="X47" i="3" s="1"/>
  <c r="AD6" i="3"/>
  <c r="AC6" i="3"/>
  <c r="W6" i="3"/>
  <c r="L6" i="3"/>
  <c r="X6" i="3" s="1"/>
  <c r="AD5" i="3"/>
  <c r="AC5" i="3"/>
  <c r="W5" i="3"/>
  <c r="L5" i="3"/>
  <c r="X5" i="3" s="1"/>
  <c r="AD32" i="3"/>
  <c r="AC32" i="3"/>
  <c r="W32" i="3"/>
  <c r="L32" i="3"/>
  <c r="AD31" i="3"/>
  <c r="AC31" i="3"/>
  <c r="W31" i="3"/>
  <c r="L31" i="3"/>
  <c r="X31" i="3" s="1"/>
  <c r="AD56" i="3"/>
  <c r="AC56" i="3"/>
  <c r="W56" i="3"/>
  <c r="L56" i="3"/>
  <c r="X56" i="3" s="1"/>
  <c r="AD55" i="3"/>
  <c r="AC55" i="3"/>
  <c r="W55" i="3"/>
  <c r="L55" i="3"/>
  <c r="X55" i="3" s="1"/>
  <c r="AD50" i="3"/>
  <c r="AC50" i="3"/>
  <c r="W50" i="3"/>
  <c r="L50" i="3"/>
  <c r="AD49" i="3"/>
  <c r="AC49" i="3"/>
  <c r="W49" i="3"/>
  <c r="L49" i="3"/>
  <c r="AD22" i="3"/>
  <c r="AC22" i="3"/>
  <c r="W22" i="3"/>
  <c r="L22" i="3"/>
  <c r="AD21" i="3"/>
  <c r="AC21" i="3"/>
  <c r="W21" i="3"/>
  <c r="L21" i="3"/>
  <c r="AD4" i="3"/>
  <c r="AC4" i="3"/>
  <c r="W4" i="3"/>
  <c r="L4" i="3"/>
  <c r="AD3" i="3"/>
  <c r="AC3" i="3"/>
  <c r="W3" i="3"/>
  <c r="L3" i="3"/>
  <c r="X3" i="3" s="1"/>
  <c r="AD14" i="3"/>
  <c r="AC14" i="3"/>
  <c r="W14" i="3"/>
  <c r="L14" i="3"/>
  <c r="X14" i="3" s="1"/>
  <c r="AD13" i="3"/>
  <c r="AC13" i="3"/>
  <c r="W13" i="3"/>
  <c r="L13" i="3"/>
  <c r="X13" i="3" s="1"/>
  <c r="AD40" i="3"/>
  <c r="AC40" i="3"/>
  <c r="W40" i="3"/>
  <c r="L40" i="3"/>
  <c r="AD39" i="3"/>
  <c r="AC39" i="3"/>
  <c r="W39" i="3"/>
  <c r="L39" i="3"/>
  <c r="X39" i="3" s="1"/>
  <c r="AD26" i="3"/>
  <c r="AC26" i="3"/>
  <c r="W26" i="3"/>
  <c r="L26" i="3"/>
  <c r="X26" i="3" s="1"/>
  <c r="AD25" i="3"/>
  <c r="AC25" i="3"/>
  <c r="W25" i="3"/>
  <c r="L25" i="3"/>
  <c r="X25" i="3" s="1"/>
  <c r="AD30" i="3"/>
  <c r="AC30" i="3"/>
  <c r="W30" i="3"/>
  <c r="L30" i="3"/>
  <c r="AD29" i="3"/>
  <c r="AC29" i="3"/>
  <c r="W29" i="3"/>
  <c r="L29" i="3"/>
  <c r="X29" i="3" s="1"/>
  <c r="AA61" i="2"/>
  <c r="V61" i="2"/>
  <c r="U61" i="2"/>
  <c r="T61" i="2"/>
  <c r="S61" i="2"/>
  <c r="R61" i="2"/>
  <c r="Q61" i="2"/>
  <c r="P61" i="2"/>
  <c r="O61" i="2"/>
  <c r="N61" i="2"/>
  <c r="M61" i="2"/>
  <c r="K61" i="2"/>
  <c r="J61" i="2"/>
  <c r="I61" i="2"/>
  <c r="H61" i="2"/>
  <c r="G61" i="2"/>
  <c r="AD60" i="2"/>
  <c r="AC60" i="2"/>
  <c r="W60" i="2"/>
  <c r="L60" i="2"/>
  <c r="AD59" i="2"/>
  <c r="AC59" i="2"/>
  <c r="W59" i="2"/>
  <c r="X59" i="2" s="1"/>
  <c r="L59" i="2"/>
  <c r="AD58" i="2"/>
  <c r="AC58" i="2"/>
  <c r="W58" i="2"/>
  <c r="L28" i="2"/>
  <c r="AD57" i="2"/>
  <c r="AC57" i="2"/>
  <c r="W57" i="2"/>
  <c r="L27" i="2"/>
  <c r="AD56" i="2"/>
  <c r="AC56" i="2"/>
  <c r="W56" i="2"/>
  <c r="L58" i="2"/>
  <c r="AD55" i="2"/>
  <c r="AC55" i="2"/>
  <c r="W55" i="2"/>
  <c r="L57" i="2"/>
  <c r="AD54" i="2"/>
  <c r="AC54" i="2"/>
  <c r="W54" i="2"/>
  <c r="L20" i="2"/>
  <c r="AD53" i="2"/>
  <c r="AC53" i="2"/>
  <c r="W53" i="2"/>
  <c r="L19" i="2"/>
  <c r="AD52" i="2"/>
  <c r="AC52" i="2"/>
  <c r="W52" i="2"/>
  <c r="L14" i="2"/>
  <c r="AD51" i="2"/>
  <c r="AC51" i="2"/>
  <c r="W51" i="2"/>
  <c r="L13" i="2"/>
  <c r="AD50" i="2"/>
  <c r="AC50" i="2"/>
  <c r="W50" i="2"/>
  <c r="L40" i="2"/>
  <c r="AD49" i="2"/>
  <c r="AC49" i="2"/>
  <c r="W49" i="2"/>
  <c r="L39" i="2"/>
  <c r="AD48" i="2"/>
  <c r="AC48" i="2"/>
  <c r="W48" i="2"/>
  <c r="L56" i="2"/>
  <c r="AD47" i="2"/>
  <c r="AC47" i="2"/>
  <c r="W47" i="2"/>
  <c r="L55" i="2"/>
  <c r="X55" i="2" s="1"/>
  <c r="AD46" i="2"/>
  <c r="AC46" i="2"/>
  <c r="W46" i="2"/>
  <c r="L54" i="2"/>
  <c r="AD45" i="2"/>
  <c r="AC45" i="2"/>
  <c r="W45" i="2"/>
  <c r="L53" i="2"/>
  <c r="AD44" i="2"/>
  <c r="AC44" i="2"/>
  <c r="W44" i="2"/>
  <c r="L10" i="2"/>
  <c r="AD43" i="2"/>
  <c r="AC43" i="2"/>
  <c r="W43" i="2"/>
  <c r="L9" i="2"/>
  <c r="AD42" i="2"/>
  <c r="AC42" i="2"/>
  <c r="W42" i="2"/>
  <c r="L52" i="2"/>
  <c r="AD41" i="2"/>
  <c r="AC41" i="2"/>
  <c r="W41" i="2"/>
  <c r="L51" i="2"/>
  <c r="AD40" i="2"/>
  <c r="AC40" i="2"/>
  <c r="W40" i="2"/>
  <c r="L18" i="2"/>
  <c r="X40" i="2" s="1"/>
  <c r="AD39" i="2"/>
  <c r="AC39" i="2"/>
  <c r="W39" i="2"/>
  <c r="L17" i="2"/>
  <c r="X39" i="2" s="1"/>
  <c r="AD38" i="2"/>
  <c r="AC38" i="2"/>
  <c r="W38" i="2"/>
  <c r="L22" i="2"/>
  <c r="AD37" i="2"/>
  <c r="AC37" i="2"/>
  <c r="W37" i="2"/>
  <c r="L21" i="2"/>
  <c r="AD36" i="2"/>
  <c r="AC36" i="2"/>
  <c r="W36" i="2"/>
  <c r="L50" i="2"/>
  <c r="AD35" i="2"/>
  <c r="AC35" i="2"/>
  <c r="W35" i="2"/>
  <c r="L49" i="2"/>
  <c r="AD34" i="2"/>
  <c r="AC34" i="2"/>
  <c r="W34" i="2"/>
  <c r="L12" i="2"/>
  <c r="AD33" i="2"/>
  <c r="AC33" i="2"/>
  <c r="W33" i="2"/>
  <c r="L11" i="2"/>
  <c r="X33" i="2" s="1"/>
  <c r="AD32" i="2"/>
  <c r="AC32" i="2"/>
  <c r="W32" i="2"/>
  <c r="L36" i="2"/>
  <c r="X32" i="2" s="1"/>
  <c r="AD31" i="2"/>
  <c r="AC31" i="2"/>
  <c r="W31" i="2"/>
  <c r="L35" i="2"/>
  <c r="X31" i="2" s="1"/>
  <c r="AD30" i="2"/>
  <c r="AC30" i="2"/>
  <c r="W30" i="2"/>
  <c r="L38" i="2"/>
  <c r="AD29" i="2"/>
  <c r="AC29" i="2"/>
  <c r="W29" i="2"/>
  <c r="L37" i="2"/>
  <c r="AD28" i="2"/>
  <c r="AC28" i="2"/>
  <c r="W28" i="2"/>
  <c r="L46" i="2"/>
  <c r="AD27" i="2"/>
  <c r="AC27" i="2"/>
  <c r="W27" i="2"/>
  <c r="L45" i="2"/>
  <c r="AD26" i="2"/>
  <c r="AC26" i="2"/>
  <c r="W26" i="2"/>
  <c r="L34" i="2"/>
  <c r="AD25" i="2"/>
  <c r="AC25" i="2"/>
  <c r="W25" i="2"/>
  <c r="L33" i="2"/>
  <c r="AD24" i="2"/>
  <c r="AC24" i="2"/>
  <c r="W24" i="2"/>
  <c r="L30" i="2"/>
  <c r="AD23" i="2"/>
  <c r="AC23" i="2"/>
  <c r="W23" i="2"/>
  <c r="L29" i="2"/>
  <c r="AD22" i="2"/>
  <c r="AC22" i="2"/>
  <c r="W22" i="2"/>
  <c r="L4" i="2"/>
  <c r="AD21" i="2"/>
  <c r="AC21" i="2"/>
  <c r="W21" i="2"/>
  <c r="L3" i="2"/>
  <c r="AD20" i="2"/>
  <c r="AC20" i="2"/>
  <c r="W20" i="2"/>
  <c r="L44" i="2"/>
  <c r="AD19" i="2"/>
  <c r="AC19" i="2"/>
  <c r="W19" i="2"/>
  <c r="L43" i="2"/>
  <c r="AD18" i="2"/>
  <c r="AC18" i="2"/>
  <c r="W18" i="2"/>
  <c r="X18" i="2" s="1"/>
  <c r="L48" i="2"/>
  <c r="AD17" i="2"/>
  <c r="AC17" i="2"/>
  <c r="W17" i="2"/>
  <c r="L47" i="2"/>
  <c r="AD16" i="2"/>
  <c r="AC16" i="2"/>
  <c r="W16" i="2"/>
  <c r="L32" i="2"/>
  <c r="AD15" i="2"/>
  <c r="AC15" i="2"/>
  <c r="W15" i="2"/>
  <c r="L31" i="2"/>
  <c r="AD14" i="2"/>
  <c r="AC14" i="2"/>
  <c r="W14" i="2"/>
  <c r="L16" i="2"/>
  <c r="AD13" i="2"/>
  <c r="AC13" i="2"/>
  <c r="W13" i="2"/>
  <c r="X13" i="2" s="1"/>
  <c r="L15" i="2"/>
  <c r="AD12" i="2"/>
  <c r="AC12" i="2"/>
  <c r="W12" i="2"/>
  <c r="L24" i="2"/>
  <c r="AD11" i="2"/>
  <c r="AC11" i="2"/>
  <c r="W11" i="2"/>
  <c r="L23" i="2"/>
  <c r="AD10" i="2"/>
  <c r="AC10" i="2"/>
  <c r="W10" i="2"/>
  <c r="X10" i="2" s="1"/>
  <c r="L8" i="2"/>
  <c r="AD9" i="2"/>
  <c r="AC9" i="2"/>
  <c r="X9" i="2"/>
  <c r="W9" i="2"/>
  <c r="L7" i="2"/>
  <c r="AD8" i="2"/>
  <c r="AC8" i="2"/>
  <c r="W8" i="2"/>
  <c r="L6" i="2"/>
  <c r="AD7" i="2"/>
  <c r="AC7" i="2"/>
  <c r="W7" i="2"/>
  <c r="L5" i="2"/>
  <c r="X7" i="2" s="1"/>
  <c r="AD6" i="2"/>
  <c r="AC6" i="2"/>
  <c r="W6" i="2"/>
  <c r="L26" i="2"/>
  <c r="AD5" i="2"/>
  <c r="AC5" i="2"/>
  <c r="W5" i="2"/>
  <c r="L25" i="2"/>
  <c r="X25" i="2" s="1"/>
  <c r="AD4" i="2"/>
  <c r="AC4" i="2"/>
  <c r="W4" i="2"/>
  <c r="L42" i="2"/>
  <c r="AD3" i="2"/>
  <c r="AC3" i="2"/>
  <c r="W3" i="2"/>
  <c r="L41" i="2"/>
  <c r="X41" i="2" s="1"/>
  <c r="X11" i="7" l="1"/>
  <c r="AG11" i="7"/>
  <c r="X9" i="7"/>
  <c r="AG19" i="7"/>
  <c r="AG23" i="7"/>
  <c r="X25" i="7"/>
  <c r="AG39" i="7"/>
  <c r="AG41" i="7"/>
  <c r="X27" i="7"/>
  <c r="AG53" i="7"/>
  <c r="AG27" i="7"/>
  <c r="X47" i="7"/>
  <c r="AG37" i="7"/>
  <c r="X57" i="7"/>
  <c r="AG57" i="7"/>
  <c r="X35" i="7"/>
  <c r="AG29" i="7"/>
  <c r="X5" i="7"/>
  <c r="X7" i="7"/>
  <c r="AG17" i="7"/>
  <c r="AG3" i="7"/>
  <c r="X13" i="7"/>
  <c r="AG13" i="7"/>
  <c r="X15" i="7"/>
  <c r="AG31" i="7"/>
  <c r="AG21" i="7"/>
  <c r="X51" i="7"/>
  <c r="AG51" i="7"/>
  <c r="X55" i="7"/>
  <c r="AG49" i="7"/>
  <c r="AG5" i="7"/>
  <c r="X33" i="7"/>
  <c r="AG33" i="7"/>
  <c r="AG43" i="7"/>
  <c r="X59" i="7"/>
  <c r="AG59" i="7"/>
  <c r="AG45" i="7"/>
  <c r="X3" i="7"/>
  <c r="X23" i="7"/>
  <c r="X21" i="7"/>
  <c r="X41" i="7"/>
  <c r="X43" i="7"/>
  <c r="X45" i="7"/>
  <c r="X53" i="7"/>
  <c r="AG55" i="7"/>
  <c r="AG35" i="7"/>
  <c r="AG47" i="7"/>
  <c r="AG25" i="7"/>
  <c r="AG15" i="7"/>
  <c r="AG9" i="7"/>
  <c r="X17" i="7"/>
  <c r="X19" i="7"/>
  <c r="X31" i="7"/>
  <c r="X39" i="7"/>
  <c r="X37" i="7"/>
  <c r="X29" i="7"/>
  <c r="X49" i="7"/>
  <c r="X6" i="7"/>
  <c r="X8" i="7"/>
  <c r="X18" i="7"/>
  <c r="X4" i="7"/>
  <c r="X12" i="7"/>
  <c r="X10" i="7"/>
  <c r="X20" i="7"/>
  <c r="X24" i="7"/>
  <c r="X14" i="7"/>
  <c r="X16" i="7"/>
  <c r="X32" i="7"/>
  <c r="X22" i="7"/>
  <c r="X34" i="7"/>
  <c r="X26" i="7"/>
  <c r="X40" i="7"/>
  <c r="X42" i="7"/>
  <c r="X28" i="7"/>
  <c r="X48" i="7"/>
  <c r="X38" i="7"/>
  <c r="X44" i="7"/>
  <c r="X58" i="7"/>
  <c r="X36" i="7"/>
  <c r="X30" i="7"/>
  <c r="X46" i="7"/>
  <c r="X52" i="7"/>
  <c r="X56" i="7"/>
  <c r="X50" i="7"/>
  <c r="X54" i="7"/>
  <c r="X60" i="7"/>
  <c r="AF7" i="7"/>
  <c r="AG7" i="7" s="1"/>
  <c r="AF4" i="6"/>
  <c r="AF14" i="6"/>
  <c r="AF21" i="6"/>
  <c r="AF45" i="6"/>
  <c r="AF52" i="6"/>
  <c r="AF18" i="6"/>
  <c r="AF24" i="6"/>
  <c r="AF32" i="6"/>
  <c r="AF48" i="6"/>
  <c r="AF41" i="6"/>
  <c r="AF40" i="6"/>
  <c r="AF39" i="6"/>
  <c r="AF56" i="6"/>
  <c r="L61" i="6"/>
  <c r="AE5" i="6"/>
  <c r="AF5" i="6" s="1"/>
  <c r="X5" i="4"/>
  <c r="X41" i="4"/>
  <c r="X42" i="4"/>
  <c r="X11" i="4"/>
  <c r="X21" i="4"/>
  <c r="X25" i="4"/>
  <c r="X26" i="4"/>
  <c r="X51" i="4"/>
  <c r="X45" i="4"/>
  <c r="X46" i="4"/>
  <c r="X35" i="4"/>
  <c r="X19" i="4"/>
  <c r="X55" i="4"/>
  <c r="AF26" i="4"/>
  <c r="X13" i="4"/>
  <c r="X58" i="4"/>
  <c r="X43" i="4"/>
  <c r="X6" i="4"/>
  <c r="X49" i="4"/>
  <c r="X56" i="4"/>
  <c r="X39" i="4"/>
  <c r="X7" i="4"/>
  <c r="X8" i="4"/>
  <c r="X52" i="4"/>
  <c r="X59" i="4"/>
  <c r="X36" i="4"/>
  <c r="X50" i="4"/>
  <c r="X12" i="4"/>
  <c r="X47" i="4"/>
  <c r="X48" i="4"/>
  <c r="X57" i="4"/>
  <c r="X3" i="4"/>
  <c r="X33" i="4"/>
  <c r="X34" i="4"/>
  <c r="X29" i="4"/>
  <c r="X30" i="4"/>
  <c r="L61" i="4"/>
  <c r="X14" i="4"/>
  <c r="X31" i="4"/>
  <c r="X32" i="4"/>
  <c r="X40" i="4"/>
  <c r="X37" i="4"/>
  <c r="X38" i="4"/>
  <c r="X60" i="4"/>
  <c r="X15" i="4"/>
  <c r="X16" i="4"/>
  <c r="X44" i="4"/>
  <c r="X23" i="4"/>
  <c r="X24" i="4"/>
  <c r="X17" i="4"/>
  <c r="X18" i="4"/>
  <c r="X4" i="4"/>
  <c r="X53" i="4"/>
  <c r="X54" i="4"/>
  <c r="X22" i="4"/>
  <c r="X9" i="4"/>
  <c r="X10" i="4"/>
  <c r="X20" i="4"/>
  <c r="X27" i="4"/>
  <c r="X28" i="4"/>
  <c r="X18" i="3"/>
  <c r="X4" i="3"/>
  <c r="X49" i="3"/>
  <c r="X23" i="3"/>
  <c r="X7" i="3"/>
  <c r="X19" i="3"/>
  <c r="X20" i="3"/>
  <c r="X27" i="3"/>
  <c r="X33" i="3"/>
  <c r="X34" i="3"/>
  <c r="X50" i="3"/>
  <c r="X30" i="3"/>
  <c r="X32" i="3"/>
  <c r="X8" i="3"/>
  <c r="X36" i="3"/>
  <c r="X40" i="3"/>
  <c r="X21" i="3"/>
  <c r="X22" i="3"/>
  <c r="X48" i="3"/>
  <c r="X43" i="3"/>
  <c r="X44" i="3"/>
  <c r="X28" i="3"/>
  <c r="X57" i="3"/>
  <c r="X58" i="3"/>
  <c r="X54" i="3"/>
  <c r="X24" i="3"/>
  <c r="X37" i="3"/>
  <c r="X38" i="3"/>
  <c r="X46" i="3"/>
  <c r="X8" i="2"/>
  <c r="X42" i="2"/>
  <c r="X45" i="2"/>
  <c r="X50" i="2"/>
  <c r="X15" i="2"/>
  <c r="X16" i="2"/>
  <c r="X17" i="2"/>
  <c r="X21" i="2"/>
  <c r="X23" i="2"/>
  <c r="X24" i="2"/>
  <c r="X56" i="2"/>
  <c r="X37" i="2"/>
  <c r="X26" i="2"/>
  <c r="X29" i="2"/>
  <c r="X34" i="2"/>
  <c r="X47" i="2"/>
  <c r="X48" i="2"/>
  <c r="X49" i="2"/>
  <c r="X53" i="2"/>
  <c r="X3" i="2"/>
  <c r="X4" i="2"/>
  <c r="L61" i="2"/>
  <c r="X14" i="2"/>
  <c r="X19" i="2"/>
  <c r="X20" i="2"/>
  <c r="X30" i="2"/>
  <c r="X35" i="2"/>
  <c r="X36" i="2"/>
  <c r="X46" i="2"/>
  <c r="X51" i="2"/>
  <c r="X52" i="2"/>
  <c r="X60" i="2"/>
  <c r="X5" i="2"/>
  <c r="X6" i="2"/>
  <c r="X11" i="2"/>
  <c r="X12" i="2"/>
  <c r="X22" i="2"/>
  <c r="X27" i="2"/>
  <c r="X28" i="2"/>
  <c r="X38" i="2"/>
  <c r="X43" i="2"/>
  <c r="X44" i="2"/>
  <c r="X54" i="2"/>
  <c r="X57" i="2"/>
  <c r="X58" i="2"/>
  <c r="AC4" i="1" l="1"/>
  <c r="AD4" i="1"/>
  <c r="AC5" i="1"/>
  <c r="AD5" i="1"/>
  <c r="AC6" i="1"/>
  <c r="AD6" i="1"/>
  <c r="AC7" i="1"/>
  <c r="AD7" i="1"/>
  <c r="AC8" i="1"/>
  <c r="AD8" i="1"/>
  <c r="AC9" i="1"/>
  <c r="AD9" i="1"/>
  <c r="AC10" i="1"/>
  <c r="AD10" i="1"/>
  <c r="AC11" i="1"/>
  <c r="AD11" i="1"/>
  <c r="AC12" i="1"/>
  <c r="AD12" i="1"/>
  <c r="AC13" i="1"/>
  <c r="AD13" i="1"/>
  <c r="AC14" i="1"/>
  <c r="AD14" i="1"/>
  <c r="AC15" i="1"/>
  <c r="AD15" i="1"/>
  <c r="AC16" i="1"/>
  <c r="AD16" i="1"/>
  <c r="AC17" i="1"/>
  <c r="AD17" i="1"/>
  <c r="AC18" i="1"/>
  <c r="AD18" i="1"/>
  <c r="AC19" i="1"/>
  <c r="AD19" i="1"/>
  <c r="AC20" i="1"/>
  <c r="AD20" i="1"/>
  <c r="AC21" i="1"/>
  <c r="AD21" i="1"/>
  <c r="AC22" i="1"/>
  <c r="AD22" i="1"/>
  <c r="AC23" i="1"/>
  <c r="AD23" i="1"/>
  <c r="AC24" i="1"/>
  <c r="AD24" i="1"/>
  <c r="AC25" i="1"/>
  <c r="AD25" i="1"/>
  <c r="AC26" i="1"/>
  <c r="AD26" i="1"/>
  <c r="AC27" i="1"/>
  <c r="AD27" i="1"/>
  <c r="AC28" i="1"/>
  <c r="AD28" i="1"/>
  <c r="AC29" i="1"/>
  <c r="AD29" i="1"/>
  <c r="AC30" i="1"/>
  <c r="AD30" i="1"/>
  <c r="AC31" i="1"/>
  <c r="AD31" i="1"/>
  <c r="AC32" i="1"/>
  <c r="AD32" i="1"/>
  <c r="AC33" i="1"/>
  <c r="AD33" i="1"/>
  <c r="AC34" i="1"/>
  <c r="AD34" i="1"/>
  <c r="AC35" i="1"/>
  <c r="AD35" i="1"/>
  <c r="AC36" i="1"/>
  <c r="AD36" i="1"/>
  <c r="AC37" i="1"/>
  <c r="AD37" i="1"/>
  <c r="AC38" i="1"/>
  <c r="AD38" i="1"/>
  <c r="AC39" i="1"/>
  <c r="AD39" i="1"/>
  <c r="AC40" i="1"/>
  <c r="AD40" i="1"/>
  <c r="AC41" i="1"/>
  <c r="AD41" i="1"/>
  <c r="AC42" i="1"/>
  <c r="AD42" i="1"/>
  <c r="AC43" i="1"/>
  <c r="AD43" i="1"/>
  <c r="AC44" i="1"/>
  <c r="AD44" i="1"/>
  <c r="AC45" i="1"/>
  <c r="AD45" i="1"/>
  <c r="AC46" i="1"/>
  <c r="AD46" i="1"/>
  <c r="AC47" i="1"/>
  <c r="AD47" i="1"/>
  <c r="AC48" i="1"/>
  <c r="AD48" i="1"/>
  <c r="AC49" i="1"/>
  <c r="AD49" i="1"/>
  <c r="AC50" i="1"/>
  <c r="AD50" i="1"/>
  <c r="AC51" i="1"/>
  <c r="AD51" i="1"/>
  <c r="AC52" i="1"/>
  <c r="AD52" i="1"/>
  <c r="AC53" i="1"/>
  <c r="AD53" i="1"/>
  <c r="AC54" i="1"/>
  <c r="AD54" i="1"/>
  <c r="AC57" i="1"/>
  <c r="AD57" i="1"/>
  <c r="AC58" i="1"/>
  <c r="AD58" i="1"/>
  <c r="AC59" i="1"/>
  <c r="AD59" i="1"/>
  <c r="AC60" i="1"/>
  <c r="AD60" i="1"/>
  <c r="AC61" i="1"/>
  <c r="AD61" i="1"/>
  <c r="AC62" i="1"/>
  <c r="AD62" i="1"/>
  <c r="AC3" i="1"/>
  <c r="AD3" i="1"/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J63" i="1"/>
  <c r="I63" i="1"/>
  <c r="H63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W62" i="1"/>
  <c r="L62" i="1"/>
  <c r="V63" i="1"/>
  <c r="U63" i="1"/>
  <c r="T63" i="1"/>
  <c r="S63" i="1"/>
  <c r="R63" i="1"/>
  <c r="Q63" i="1"/>
  <c r="P63" i="1"/>
  <c r="N63" i="1"/>
  <c r="M63" i="1"/>
  <c r="X60" i="1" l="1"/>
  <c r="X56" i="1"/>
  <c r="X52" i="1"/>
  <c r="X48" i="1"/>
  <c r="X50" i="1"/>
  <c r="X54" i="1"/>
  <c r="X61" i="1"/>
  <c r="X57" i="1"/>
  <c r="X53" i="1"/>
  <c r="X49" i="1"/>
  <c r="X62" i="1"/>
  <c r="X59" i="1"/>
  <c r="X55" i="1"/>
  <c r="X51" i="1"/>
  <c r="X58" i="1"/>
  <c r="AA63" i="1"/>
  <c r="G63" i="1"/>
  <c r="O63" i="1"/>
  <c r="W3" i="1"/>
  <c r="W4" i="1"/>
  <c r="W5" i="1"/>
  <c r="L3" i="1"/>
  <c r="L4" i="1"/>
  <c r="L5" i="1"/>
  <c r="W38" i="1"/>
  <c r="W39" i="1"/>
  <c r="W40" i="1"/>
  <c r="W41" i="1"/>
  <c r="W42" i="1"/>
  <c r="W43" i="1"/>
  <c r="W44" i="1"/>
  <c r="L38" i="1"/>
  <c r="L39" i="1"/>
  <c r="L40" i="1"/>
  <c r="L41" i="1"/>
  <c r="L42" i="1"/>
  <c r="L43" i="1"/>
  <c r="L44" i="1"/>
  <c r="L45" i="1"/>
  <c r="X42" i="1" l="1"/>
  <c r="X38" i="1"/>
  <c r="X4" i="1"/>
  <c r="X3" i="1"/>
  <c r="X5" i="1"/>
  <c r="X39" i="1"/>
  <c r="X40" i="1"/>
  <c r="X44" i="1"/>
  <c r="X43" i="1"/>
  <c r="X41" i="1"/>
  <c r="K63" i="1"/>
  <c r="L28" i="1"/>
  <c r="L29" i="1"/>
  <c r="L30" i="1"/>
  <c r="L31" i="1"/>
  <c r="L32" i="1"/>
  <c r="L33" i="1"/>
  <c r="L34" i="1"/>
  <c r="L35" i="1"/>
  <c r="L36" i="1"/>
  <c r="L37" i="1"/>
  <c r="L46" i="1"/>
  <c r="L47" i="1"/>
  <c r="W11" i="1"/>
  <c r="W6" i="1"/>
  <c r="W7" i="1"/>
  <c r="W8" i="1"/>
  <c r="W9" i="1"/>
  <c r="W10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45" i="1"/>
  <c r="W46" i="1"/>
  <c r="W47" i="1"/>
  <c r="X6" i="1" l="1"/>
  <c r="X34" i="1"/>
  <c r="X26" i="1"/>
  <c r="X22" i="1"/>
  <c r="X18" i="1"/>
  <c r="X36" i="1"/>
  <c r="X28" i="1"/>
  <c r="X24" i="1"/>
  <c r="X20" i="1"/>
  <c r="X12" i="1"/>
  <c r="X14" i="1"/>
  <c r="X7" i="1"/>
  <c r="X37" i="1"/>
  <c r="X33" i="1"/>
  <c r="X29" i="1"/>
  <c r="X25" i="1"/>
  <c r="X21" i="1"/>
  <c r="X17" i="1"/>
  <c r="X13" i="1"/>
  <c r="X45" i="1"/>
  <c r="X31" i="1"/>
  <c r="X10" i="1"/>
  <c r="X27" i="1"/>
  <c r="X23" i="1"/>
  <c r="X8" i="1"/>
  <c r="X9" i="1"/>
  <c r="X11" i="1"/>
  <c r="X46" i="1"/>
  <c r="X19" i="1"/>
  <c r="X15" i="1"/>
  <c r="X30" i="1"/>
  <c r="X47" i="1"/>
  <c r="X16" i="1"/>
  <c r="X32" i="1"/>
  <c r="X35" i="1"/>
  <c r="L63" i="1"/>
</calcChain>
</file>

<file path=xl/sharedStrings.xml><?xml version="1.0" encoding="utf-8"?>
<sst xmlns="http://schemas.openxmlformats.org/spreadsheetml/2006/main" count="1613" uniqueCount="167">
  <si>
    <t>Gyakorlati feladatok</t>
  </si>
  <si>
    <t>Elméleti feladatok</t>
  </si>
  <si>
    <t>1.</t>
  </si>
  <si>
    <t>2.</t>
  </si>
  <si>
    <t>3.</t>
  </si>
  <si>
    <t>4.</t>
  </si>
  <si>
    <t>5.</t>
  </si>
  <si>
    <t>6.</t>
  </si>
  <si>
    <t>7.</t>
  </si>
  <si>
    <t>8.</t>
  </si>
  <si>
    <t>Ssz</t>
  </si>
  <si>
    <t>idő</t>
  </si>
  <si>
    <t>Név</t>
  </si>
  <si>
    <t>Iskola</t>
  </si>
  <si>
    <t>Város</t>
  </si>
  <si>
    <t>Össz_gy</t>
  </si>
  <si>
    <t>Azon.</t>
  </si>
  <si>
    <t>Össz_e</t>
  </si>
  <si>
    <t>GY+E</t>
  </si>
  <si>
    <t>,</t>
  </si>
  <si>
    <t>Felkészítő</t>
  </si>
  <si>
    <t>9.</t>
  </si>
  <si>
    <t>10.</t>
  </si>
  <si>
    <t>Hiba F db</t>
  </si>
  <si>
    <t>Hiba F idő</t>
  </si>
  <si>
    <t>Hiba S db</t>
  </si>
  <si>
    <t>Hiba S idő</t>
  </si>
  <si>
    <t>Hiba össz idő</t>
  </si>
  <si>
    <t>Hiba össz db</t>
  </si>
  <si>
    <t>Iványi Bálint László</t>
  </si>
  <si>
    <t xml:space="preserve">Kecskeméti Szakképző Centrum Kandó Kálmán Szakgimnáziuma és Szakközépiskolája </t>
  </si>
  <si>
    <t>Kecskemét</t>
  </si>
  <si>
    <t>Papp Csaba helyett Szabó  Máté versenyzett</t>
  </si>
  <si>
    <t>Fődi Tamás</t>
  </si>
  <si>
    <t>Gregus Máté Mezőgazdasági Szakgimnázium és Szakközépiskola</t>
  </si>
  <si>
    <t>Hódmezővásárhely</t>
  </si>
  <si>
    <t>Kovács Sándor</t>
  </si>
  <si>
    <t>Szabó Dániel</t>
  </si>
  <si>
    <t>Békéscsabai Szakképzési Centrum Nemes Tihamér Gépészeti, Informatikai és Rendészeti Szakgimnáziuma és Kollégiuma</t>
  </si>
  <si>
    <t>Békéscsaba</t>
  </si>
  <si>
    <t>Varjú Tamás</t>
  </si>
  <si>
    <t>Csikós András</t>
  </si>
  <si>
    <t>Szegedi Szakképzési Centrum Déri Miksa Szakgimnáziuma és Szakközépiskolája</t>
  </si>
  <si>
    <t>Szeged</t>
  </si>
  <si>
    <t>Juhász Dénes</t>
  </si>
  <si>
    <t>Himics Dávid</t>
  </si>
  <si>
    <t>Energetikai Szakgimnázium és Kollégium</t>
  </si>
  <si>
    <t>Paks</t>
  </si>
  <si>
    <t>Horváth Soma</t>
  </si>
  <si>
    <t>Bóna László</t>
  </si>
  <si>
    <t xml:space="preserve">Jászberényi Katolikus Óvoda, Általános Iskola Liska József Középiskola és Kollégium Tagintézménye </t>
  </si>
  <si>
    <t>Jászberény</t>
  </si>
  <si>
    <t>Hornyák Kvizosztom Boldizsár</t>
  </si>
  <si>
    <t>Pádár Gergely</t>
  </si>
  <si>
    <t>Sipos Dominik</t>
  </si>
  <si>
    <t>Gábor János</t>
  </si>
  <si>
    <t>Debreceni SZC Mechwart András Gépipari és Informatikai Szakgimnáziuma</t>
  </si>
  <si>
    <t>Debrecen</t>
  </si>
  <si>
    <t>Radócz Kristóf</t>
  </si>
  <si>
    <t>Kiss Bence Sándor</t>
  </si>
  <si>
    <t>Debreceni SZC Brassai Sámuel Gimnáziuma és Műszaki Szakgimnáziuma</t>
  </si>
  <si>
    <t>Szima Gergő</t>
  </si>
  <si>
    <t>Kis-Prumik Attila</t>
  </si>
  <si>
    <t>Toldi Miklós Élelmiszeripari Szakgimnázium, Szakközépiskola és Kollégium</t>
  </si>
  <si>
    <t>Nagykőrös</t>
  </si>
  <si>
    <t>Kottes Roland</t>
  </si>
  <si>
    <t>Magda Martin</t>
  </si>
  <si>
    <t>TSZC Bánki Donát-Péch Antal Szakgimnáziuma</t>
  </si>
  <si>
    <t>Tatabánya</t>
  </si>
  <si>
    <t>Wierl Péter</t>
  </si>
  <si>
    <t>Horváth Martin</t>
  </si>
  <si>
    <t>SZMSZC III. Béla Szakgimnáziuma és Szakközépiskolája Szentgotthárd</t>
  </si>
  <si>
    <t>Szentgotthárd</t>
  </si>
  <si>
    <t>Schrei Krisztián</t>
  </si>
  <si>
    <t>Balogh Levente</t>
  </si>
  <si>
    <t>Váci SZC, Boronkay György Műszaki Szakgimnáziuma és Gimnáziuma</t>
  </si>
  <si>
    <t>Vác</t>
  </si>
  <si>
    <t>Deme Bálint</t>
  </si>
  <si>
    <t>Bayer Gábor</t>
  </si>
  <si>
    <t>Pécsi SzC Zipernowsky Károly Műszaki Szakgimnáziuma</t>
  </si>
  <si>
    <t>Pécs</t>
  </si>
  <si>
    <t>Gyenis Péter</t>
  </si>
  <si>
    <t>Csiki Gábor</t>
  </si>
  <si>
    <t>Székesfehérvári SZC Széchenyi István Műszaki Szakgimnáziuma és Szakközépiskolája</t>
  </si>
  <si>
    <t>Székesfehérvár</t>
  </si>
  <si>
    <t>Lódi József</t>
  </si>
  <si>
    <t>Fodor Gábor</t>
  </si>
  <si>
    <t>Harangi Dániel</t>
  </si>
  <si>
    <t>Fuvó Flórián</t>
  </si>
  <si>
    <t>Nagy Ernő</t>
  </si>
  <si>
    <t>Ilyés Máté</t>
  </si>
  <si>
    <t>Schmidt Iván</t>
  </si>
  <si>
    <t>Dohány Dániel</t>
  </si>
  <si>
    <t>Kis László</t>
  </si>
  <si>
    <t>Illés Roland</t>
  </si>
  <si>
    <t>Plézer Martin</t>
  </si>
  <si>
    <t>Kun Gábor</t>
  </si>
  <si>
    <t>Nagy Dániel</t>
  </si>
  <si>
    <t>Béki Norbert</t>
  </si>
  <si>
    <t>BMSZC Egressy Gábor Kéttanítási Nyelvű Szakgimnáziuma</t>
  </si>
  <si>
    <t>Budapest</t>
  </si>
  <si>
    <t>Petzinger Bálint</t>
  </si>
  <si>
    <t>Szemán Máté</t>
  </si>
  <si>
    <t>Takács Zoltán</t>
  </si>
  <si>
    <t>Domján Tamás</t>
  </si>
  <si>
    <t>Kállai Dániel Imre</t>
  </si>
  <si>
    <t>Kelemen Mátyás</t>
  </si>
  <si>
    <t>Soproni SzC Vas- és Villamosipari Szakképző Iskolája és Gimnáziuma</t>
  </si>
  <si>
    <t>Sopron</t>
  </si>
  <si>
    <t>Simon Imre</t>
  </si>
  <si>
    <t>Cseledi Bálint Gábor</t>
  </si>
  <si>
    <t>SzMSzC Puskás Tivadar Fém és Villamos Ipari Szakgimnáziuma</t>
  </si>
  <si>
    <t>Szombathely</t>
  </si>
  <si>
    <t>Német Krisztián</t>
  </si>
  <si>
    <t>Bajári Tamás</t>
  </si>
  <si>
    <t xml:space="preserve">Szolnoki Műszaki Szakképzési Centrum Pálfy-Vízügyi Szakgimnáziuma </t>
  </si>
  <si>
    <t>Szolnok</t>
  </si>
  <si>
    <t>Gál Péter</t>
  </si>
  <si>
    <t>Szász Péter Ákos</t>
  </si>
  <si>
    <t>VSzC Öveges József Szakgimnáziuma, Szakközépiskolája és Kollégiuma</t>
  </si>
  <si>
    <t>Balatonfűzfő</t>
  </si>
  <si>
    <t>Zsédely Ruben</t>
  </si>
  <si>
    <t>Badovszky Zsolt</t>
  </si>
  <si>
    <t>Budapesti Gépészeti Szakképzési Centrum Mechatronikai Szakgimnáziuma</t>
  </si>
  <si>
    <t>Farkas Krisztián</t>
  </si>
  <si>
    <t>Németh Tibor</t>
  </si>
  <si>
    <t>Sarusi József Ferenc</t>
  </si>
  <si>
    <t>Kóra Gábor</t>
  </si>
  <si>
    <t>Rácz Jenő Béla</t>
  </si>
  <si>
    <t>Kurusa József</t>
  </si>
  <si>
    <t>Bálint Bence</t>
  </si>
  <si>
    <t>Bakó Kálmán</t>
  </si>
  <si>
    <t>Manzinger József</t>
  </si>
  <si>
    <t>Bózsa Gábor
Gál Attila</t>
  </si>
  <si>
    <t>Bellák György</t>
  </si>
  <si>
    <t>Fehérvári Ernő</t>
  </si>
  <si>
    <t>Németh Zoltán</t>
  </si>
  <si>
    <t>Rimóczi Gábor</t>
  </si>
  <si>
    <t>Jahn György</t>
  </si>
  <si>
    <t>Tóth Barnabás</t>
  </si>
  <si>
    <t>Tatai Tamás</t>
  </si>
  <si>
    <t>Szemenyei Béla András</t>
  </si>
  <si>
    <t>Bíró Attila</t>
  </si>
  <si>
    <t>Tóth Árpád</t>
  </si>
  <si>
    <t>Berecz Norbert</t>
  </si>
  <si>
    <t>Diag pont</t>
  </si>
  <si>
    <t>Summa total</t>
  </si>
  <si>
    <t>Egyéni össz pont</t>
  </si>
  <si>
    <t>Össz pont</t>
  </si>
  <si>
    <t>Egyéni 1</t>
  </si>
  <si>
    <t>Egyéni 2</t>
  </si>
  <si>
    <t>Egyéni 3</t>
  </si>
  <si>
    <t>gyak 1</t>
  </si>
  <si>
    <t>gyak 2</t>
  </si>
  <si>
    <t>gyak 3</t>
  </si>
  <si>
    <t>össz 1</t>
  </si>
  <si>
    <t>össz 2</t>
  </si>
  <si>
    <t>össz 3</t>
  </si>
  <si>
    <t>Total</t>
  </si>
  <si>
    <t>Szemenyei Béla</t>
  </si>
  <si>
    <t>Sarusi József</t>
  </si>
  <si>
    <t>Arany</t>
  </si>
  <si>
    <t>Ezüst</t>
  </si>
  <si>
    <t>Bronz</t>
  </si>
  <si>
    <t>Madarász András</t>
  </si>
  <si>
    <t>Bálint Bence, Kirják István</t>
  </si>
  <si>
    <t>Bálint Bence, Kirják István, Kirják István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</si>
</sst>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h:mm;@"/>
  </numFmts>
  <fonts count="25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i/>
      <sz val="10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name val="Arial CE"/>
      <family val="2"/>
      <charset val="238"/>
    </font>
    <font>
      <b/>
      <sz val="9"/>
      <color indexed="53"/>
      <name val="Arial CE"/>
      <charset val="238"/>
    </font>
    <font>
      <b/>
      <sz val="10"/>
      <color indexed="57"/>
      <name val="Arial CE"/>
      <charset val="238"/>
    </font>
    <font>
      <b/>
      <i/>
      <sz val="10"/>
      <color indexed="57"/>
      <name val="Arial CE"/>
      <family val="2"/>
      <charset val="238"/>
    </font>
    <font>
      <sz val="9"/>
      <name val="Arial CE"/>
      <charset val="238"/>
    </font>
    <font>
      <sz val="10"/>
      <color theme="0"/>
      <name val="Arial CE"/>
      <charset val="238"/>
    </font>
    <font>
      <b/>
      <sz val="10"/>
      <color theme="0"/>
      <name val="Arial CE"/>
      <charset val="238"/>
    </font>
    <font>
      <b/>
      <i/>
      <sz val="10"/>
      <color theme="0"/>
      <name val="Arial CE"/>
      <family val="2"/>
      <charset val="238"/>
    </font>
    <font>
      <sz val="10"/>
      <color rgb="FF0070C0"/>
      <name val="Arial CE"/>
      <charset val="238"/>
    </font>
    <font>
      <b/>
      <i/>
      <sz val="10"/>
      <name val="Arial CE"/>
      <charset val="238"/>
    </font>
    <font>
      <b/>
      <sz val="9"/>
      <color theme="0"/>
      <name val="Arial CE"/>
      <charset val="238"/>
    </font>
    <font>
      <b/>
      <i/>
      <sz val="10"/>
      <color theme="0"/>
      <name val="Arial CE"/>
      <charset val="238"/>
    </font>
    <font>
      <sz val="10"/>
      <color rgb="FF7030A0"/>
      <name val="Arial CE"/>
      <charset val="238"/>
    </font>
    <font>
      <b/>
      <sz val="10"/>
      <color rgb="FFFF000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1">
    <xf numFmtId="0" fontId="0" fillId="0" borderId="0" xfId="0"/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9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1" fillId="0" borderId="12" xfId="0" applyNumberFormat="1" applyFont="1" applyFill="1" applyBorder="1" applyAlignment="1">
      <alignment horizontal="left" vertical="center"/>
    </xf>
    <xf numFmtId="0" fontId="11" fillId="0" borderId="12" xfId="0" applyNumberFormat="1" applyFont="1" applyFill="1" applyBorder="1" applyAlignment="1">
      <alignment horizontal="left" vertical="center" wrapText="1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166" fontId="14" fillId="0" borderId="8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/>
    </xf>
    <xf numFmtId="166" fontId="14" fillId="0" borderId="16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/>
    </xf>
    <xf numFmtId="165" fontId="9" fillId="0" borderId="4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11" fillId="2" borderId="12" xfId="0" applyNumberFormat="1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horizontal="left" vertical="center"/>
    </xf>
    <xf numFmtId="165" fontId="9" fillId="2" borderId="4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166" fontId="0" fillId="2" borderId="3" xfId="0" applyNumberFormat="1" applyFont="1" applyFill="1" applyBorder="1" applyAlignment="1">
      <alignment horizontal="center" vertical="center"/>
    </xf>
    <xf numFmtId="3" fontId="14" fillId="2" borderId="15" xfId="0" applyNumberFormat="1" applyFont="1" applyFill="1" applyBorder="1" applyAlignment="1">
      <alignment horizontal="center" vertical="center"/>
    </xf>
    <xf numFmtId="166" fontId="14" fillId="2" borderId="16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66" fontId="14" fillId="0" borderId="2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2" fontId="12" fillId="0" borderId="0" xfId="0" applyNumberFormat="1" applyFont="1" applyFill="1" applyAlignment="1">
      <alignment horizontal="center" vertical="center"/>
    </xf>
    <xf numFmtId="165" fontId="12" fillId="3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6" fontId="14" fillId="2" borderId="15" xfId="0" applyNumberFormat="1" applyFont="1" applyFill="1" applyBorder="1" applyAlignment="1">
      <alignment horizontal="center" vertical="center"/>
    </xf>
    <xf numFmtId="166" fontId="14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11" fillId="2" borderId="10" xfId="0" applyNumberFormat="1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left" vertical="center"/>
    </xf>
    <xf numFmtId="165" fontId="0" fillId="2" borderId="12" xfId="0" applyNumberFormat="1" applyFont="1" applyFill="1" applyBorder="1" applyAlignment="1">
      <alignment horizontal="center" vertical="center"/>
    </xf>
    <xf numFmtId="165" fontId="0" fillId="2" borderId="10" xfId="0" applyNumberFormat="1" applyFont="1" applyFill="1" applyBorder="1" applyAlignment="1">
      <alignment horizontal="center" vertical="center"/>
    </xf>
    <xf numFmtId="165" fontId="0" fillId="2" borderId="11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center"/>
    </xf>
    <xf numFmtId="0" fontId="11" fillId="4" borderId="12" xfId="0" applyNumberFormat="1" applyFont="1" applyFill="1" applyBorder="1" applyAlignment="1">
      <alignment horizontal="left" vertical="center"/>
    </xf>
    <xf numFmtId="0" fontId="0" fillId="4" borderId="12" xfId="0" applyNumberFormat="1" applyFont="1" applyFill="1" applyBorder="1" applyAlignment="1">
      <alignment horizontal="left" vertical="center"/>
    </xf>
    <xf numFmtId="49" fontId="0" fillId="4" borderId="1" xfId="0" applyNumberFormat="1" applyFont="1" applyFill="1" applyBorder="1" applyAlignment="1">
      <alignment horizontal="left" vertical="center"/>
    </xf>
    <xf numFmtId="165" fontId="0" fillId="4" borderId="4" xfId="0" applyNumberFormat="1" applyFont="1" applyFill="1" applyBorder="1" applyAlignment="1">
      <alignment horizontal="center" vertical="center"/>
    </xf>
    <xf numFmtId="165" fontId="0" fillId="4" borderId="1" xfId="0" applyNumberFormat="1" applyFont="1" applyFill="1" applyBorder="1" applyAlignment="1">
      <alignment horizontal="center" vertical="center"/>
    </xf>
    <xf numFmtId="165" fontId="0" fillId="4" borderId="3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center" vertical="center"/>
    </xf>
    <xf numFmtId="0" fontId="11" fillId="7" borderId="12" xfId="0" applyNumberFormat="1" applyFont="1" applyFill="1" applyBorder="1" applyAlignment="1">
      <alignment horizontal="left" vertical="center"/>
    </xf>
    <xf numFmtId="49" fontId="11" fillId="7" borderId="1" xfId="0" applyNumberFormat="1" applyFont="1" applyFill="1" applyBorder="1" applyAlignment="1">
      <alignment horizontal="left" vertical="center"/>
    </xf>
    <xf numFmtId="164" fontId="5" fillId="7" borderId="2" xfId="0" applyNumberFormat="1" applyFont="1" applyFill="1" applyBorder="1" applyAlignment="1">
      <alignment horizontal="center" vertical="center"/>
    </xf>
    <xf numFmtId="0" fontId="0" fillId="7" borderId="1" xfId="0" applyNumberFormat="1" applyFont="1" applyFill="1" applyBorder="1" applyAlignment="1">
      <alignment horizontal="center" vertical="center"/>
    </xf>
    <xf numFmtId="0" fontId="0" fillId="7" borderId="12" xfId="0" applyNumberFormat="1" applyFont="1" applyFill="1" applyBorder="1" applyAlignment="1">
      <alignment horizontal="left" vertical="center"/>
    </xf>
    <xf numFmtId="49" fontId="0" fillId="7" borderId="1" xfId="0" applyNumberFormat="1" applyFont="1" applyFill="1" applyBorder="1" applyAlignment="1">
      <alignment horizontal="left" vertical="center"/>
    </xf>
    <xf numFmtId="164" fontId="9" fillId="7" borderId="2" xfId="0" applyNumberFormat="1" applyFont="1" applyFill="1" applyBorder="1" applyAlignment="1">
      <alignment horizontal="center" vertical="center"/>
    </xf>
    <xf numFmtId="0" fontId="16" fillId="7" borderId="1" xfId="0" applyNumberFormat="1" applyFont="1" applyFill="1" applyBorder="1" applyAlignment="1">
      <alignment horizontal="center" vertical="center"/>
    </xf>
    <xf numFmtId="0" fontId="16" fillId="7" borderId="12" xfId="0" applyNumberFormat="1" applyFont="1" applyFill="1" applyBorder="1" applyAlignment="1">
      <alignment horizontal="left" vertical="center"/>
    </xf>
    <xf numFmtId="49" fontId="16" fillId="7" borderId="1" xfId="0" applyNumberFormat="1" applyFont="1" applyFill="1" applyBorder="1" applyAlignment="1">
      <alignment horizontal="left" vertical="center"/>
    </xf>
    <xf numFmtId="165" fontId="16" fillId="7" borderId="4" xfId="0" applyNumberFormat="1" applyFont="1" applyFill="1" applyBorder="1" applyAlignment="1">
      <alignment horizontal="center" vertical="center"/>
    </xf>
    <xf numFmtId="165" fontId="16" fillId="7" borderId="1" xfId="0" applyNumberFormat="1" applyFont="1" applyFill="1" applyBorder="1" applyAlignment="1">
      <alignment horizontal="center" vertical="center"/>
    </xf>
    <xf numFmtId="165" fontId="16" fillId="7" borderId="3" xfId="0" applyNumberFormat="1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164" fontId="17" fillId="7" borderId="2" xfId="0" applyNumberFormat="1" applyFont="1" applyFill="1" applyBorder="1" applyAlignment="1">
      <alignment horizontal="center" vertical="center"/>
    </xf>
    <xf numFmtId="0" fontId="11" fillId="9" borderId="1" xfId="0" applyNumberFormat="1" applyFont="1" applyFill="1" applyBorder="1" applyAlignment="1">
      <alignment horizontal="center" vertical="center"/>
    </xf>
    <xf numFmtId="0" fontId="11" fillId="9" borderId="12" xfId="0" applyNumberFormat="1" applyFont="1" applyFill="1" applyBorder="1" applyAlignment="1">
      <alignment horizontal="left" vertical="center"/>
    </xf>
    <xf numFmtId="0" fontId="11" fillId="9" borderId="1" xfId="0" applyNumberFormat="1" applyFont="1" applyFill="1" applyBorder="1" applyAlignment="1">
      <alignment horizontal="left" vertical="center" wrapText="1"/>
    </xf>
    <xf numFmtId="165" fontId="0" fillId="9" borderId="4" xfId="0" applyNumberFormat="1" applyFont="1" applyFill="1" applyBorder="1" applyAlignment="1">
      <alignment horizontal="center" vertical="center"/>
    </xf>
    <xf numFmtId="165" fontId="0" fillId="9" borderId="1" xfId="0" applyNumberFormat="1" applyFont="1" applyFill="1" applyBorder="1" applyAlignment="1">
      <alignment horizontal="center" vertical="center"/>
    </xf>
    <xf numFmtId="165" fontId="0" fillId="9" borderId="3" xfId="0" applyNumberFormat="1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164" fontId="5" fillId="9" borderId="2" xfId="0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/>
    </xf>
    <xf numFmtId="0" fontId="11" fillId="5" borderId="12" xfId="0" applyNumberFormat="1" applyFont="1" applyFill="1" applyBorder="1" applyAlignment="1">
      <alignment horizontal="left" vertical="center"/>
    </xf>
    <xf numFmtId="49" fontId="11" fillId="5" borderId="1" xfId="0" applyNumberFormat="1" applyFont="1" applyFill="1" applyBorder="1" applyAlignment="1">
      <alignment horizontal="left" vertical="center"/>
    </xf>
    <xf numFmtId="165" fontId="0" fillId="5" borderId="4" xfId="0" applyNumberFormat="1" applyFont="1" applyFill="1" applyBorder="1" applyAlignment="1">
      <alignment horizontal="center" vertical="center"/>
    </xf>
    <xf numFmtId="165" fontId="0" fillId="5" borderId="1" xfId="0" applyNumberFormat="1" applyFont="1" applyFill="1" applyBorder="1" applyAlignment="1">
      <alignment horizontal="center" vertical="center"/>
    </xf>
    <xf numFmtId="165" fontId="0" fillId="5" borderId="3" xfId="0" applyNumberFormat="1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/>
    </xf>
    <xf numFmtId="3" fontId="0" fillId="5" borderId="1" xfId="0" applyNumberFormat="1" applyFont="1" applyFill="1" applyBorder="1" applyAlignment="1">
      <alignment horizontal="center" vertical="center"/>
    </xf>
    <xf numFmtId="166" fontId="0" fillId="5" borderId="3" xfId="0" applyNumberFormat="1" applyFont="1" applyFill="1" applyBorder="1" applyAlignment="1">
      <alignment horizontal="center" vertical="center"/>
    </xf>
    <xf numFmtId="164" fontId="10" fillId="5" borderId="4" xfId="0" applyNumberFormat="1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 vertical="center"/>
    </xf>
    <xf numFmtId="3" fontId="14" fillId="5" borderId="15" xfId="0" applyNumberFormat="1" applyFont="1" applyFill="1" applyBorder="1" applyAlignment="1">
      <alignment horizontal="center" vertical="center"/>
    </xf>
    <xf numFmtId="165" fontId="9" fillId="2" borderId="12" xfId="0" applyNumberFormat="1" applyFont="1" applyFill="1" applyBorder="1" applyAlignment="1">
      <alignment horizontal="center" vertical="center"/>
    </xf>
    <xf numFmtId="165" fontId="9" fillId="2" borderId="10" xfId="0" applyNumberFormat="1" applyFont="1" applyFill="1" applyBorder="1" applyAlignment="1">
      <alignment horizontal="center" vertical="center"/>
    </xf>
    <xf numFmtId="165" fontId="9" fillId="2" borderId="11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164" fontId="10" fillId="2" borderId="12" xfId="0" applyNumberFormat="1" applyFont="1" applyFill="1" applyBorder="1" applyAlignment="1">
      <alignment horizontal="center" vertical="center"/>
    </xf>
    <xf numFmtId="164" fontId="10" fillId="2" borderId="10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166" fontId="0" fillId="2" borderId="11" xfId="0" applyNumberFormat="1" applyFont="1" applyFill="1" applyBorder="1" applyAlignment="1">
      <alignment horizontal="center" vertical="center"/>
    </xf>
    <xf numFmtId="3" fontId="14" fillId="2" borderId="7" xfId="0" applyNumberFormat="1" applyFont="1" applyFill="1" applyBorder="1" applyAlignment="1">
      <alignment horizontal="center" vertical="center"/>
    </xf>
    <xf numFmtId="166" fontId="14" fillId="2" borderId="8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left" vertical="center"/>
    </xf>
    <xf numFmtId="165" fontId="9" fillId="4" borderId="4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164" fontId="10" fillId="4" borderId="4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/>
    </xf>
    <xf numFmtId="166" fontId="0" fillId="4" borderId="3" xfId="0" applyNumberFormat="1" applyFont="1" applyFill="1" applyBorder="1" applyAlignment="1">
      <alignment horizontal="center" vertical="center"/>
    </xf>
    <xf numFmtId="3" fontId="14" fillId="4" borderId="15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1" fillId="10" borderId="1" xfId="0" applyNumberFormat="1" applyFont="1" applyFill="1" applyBorder="1" applyAlignment="1">
      <alignment horizontal="center" vertical="center"/>
    </xf>
    <xf numFmtId="0" fontId="11" fillId="10" borderId="12" xfId="0" applyNumberFormat="1" applyFont="1" applyFill="1" applyBorder="1" applyAlignment="1">
      <alignment horizontal="left" vertical="center"/>
    </xf>
    <xf numFmtId="49" fontId="11" fillId="10" borderId="1" xfId="0" applyNumberFormat="1" applyFont="1" applyFill="1" applyBorder="1" applyAlignment="1">
      <alignment horizontal="left" vertical="center"/>
    </xf>
    <xf numFmtId="165" fontId="9" fillId="10" borderId="4" xfId="0" applyNumberFormat="1" applyFont="1" applyFill="1" applyBorder="1" applyAlignment="1">
      <alignment horizontal="center" vertical="center"/>
    </xf>
    <xf numFmtId="165" fontId="9" fillId="10" borderId="1" xfId="0" applyNumberFormat="1" applyFont="1" applyFill="1" applyBorder="1" applyAlignment="1">
      <alignment horizontal="center" vertical="center"/>
    </xf>
    <xf numFmtId="165" fontId="9" fillId="10" borderId="3" xfId="0" applyNumberFormat="1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164" fontId="5" fillId="10" borderId="2" xfId="0" applyNumberFormat="1" applyFont="1" applyFill="1" applyBorder="1" applyAlignment="1">
      <alignment horizontal="center" vertical="center"/>
    </xf>
    <xf numFmtId="164" fontId="10" fillId="10" borderId="4" xfId="0" applyNumberFormat="1" applyFont="1" applyFill="1" applyBorder="1" applyAlignment="1">
      <alignment horizontal="center" vertical="center"/>
    </xf>
    <xf numFmtId="164" fontId="10" fillId="10" borderId="1" xfId="0" applyNumberFormat="1" applyFont="1" applyFill="1" applyBorder="1" applyAlignment="1">
      <alignment horizontal="center" vertical="center"/>
    </xf>
    <xf numFmtId="164" fontId="3" fillId="10" borderId="6" xfId="0" applyNumberFormat="1" applyFont="1" applyFill="1" applyBorder="1" applyAlignment="1">
      <alignment horizontal="center" vertical="center"/>
    </xf>
    <xf numFmtId="3" fontId="0" fillId="10" borderId="1" xfId="0" applyNumberFormat="1" applyFont="1" applyFill="1" applyBorder="1" applyAlignment="1">
      <alignment horizontal="center" vertical="center"/>
    </xf>
    <xf numFmtId="166" fontId="0" fillId="10" borderId="3" xfId="0" applyNumberFormat="1" applyFont="1" applyFill="1" applyBorder="1" applyAlignment="1">
      <alignment horizontal="center" vertical="center"/>
    </xf>
    <xf numFmtId="3" fontId="14" fillId="10" borderId="15" xfId="0" applyNumberFormat="1" applyFont="1" applyFill="1" applyBorder="1" applyAlignment="1">
      <alignment horizontal="center" vertical="center"/>
    </xf>
    <xf numFmtId="165" fontId="9" fillId="7" borderId="4" xfId="0" applyNumberFormat="1" applyFont="1" applyFill="1" applyBorder="1" applyAlignment="1">
      <alignment horizontal="center" vertical="center"/>
    </xf>
    <xf numFmtId="165" fontId="9" fillId="7" borderId="1" xfId="0" applyNumberFormat="1" applyFont="1" applyFill="1" applyBorder="1" applyAlignment="1">
      <alignment horizontal="center" vertical="center"/>
    </xf>
    <xf numFmtId="165" fontId="9" fillId="7" borderId="3" xfId="0" applyNumberFormat="1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164" fontId="10" fillId="7" borderId="4" xfId="0" applyNumberFormat="1" applyFont="1" applyFill="1" applyBorder="1" applyAlignment="1">
      <alignment horizontal="center" vertical="center"/>
    </xf>
    <xf numFmtId="164" fontId="10" fillId="7" borderId="1" xfId="0" applyNumberFormat="1" applyFont="1" applyFill="1" applyBorder="1" applyAlignment="1">
      <alignment horizontal="center" vertical="center"/>
    </xf>
    <xf numFmtId="164" fontId="3" fillId="7" borderId="6" xfId="0" applyNumberFormat="1" applyFont="1" applyFill="1" applyBorder="1" applyAlignment="1">
      <alignment horizontal="center" vertical="center"/>
    </xf>
    <xf numFmtId="3" fontId="0" fillId="7" borderId="1" xfId="0" applyNumberFormat="1" applyFont="1" applyFill="1" applyBorder="1" applyAlignment="1">
      <alignment horizontal="center" vertical="center"/>
    </xf>
    <xf numFmtId="166" fontId="0" fillId="7" borderId="3" xfId="0" applyNumberFormat="1" applyFont="1" applyFill="1" applyBorder="1" applyAlignment="1">
      <alignment horizontal="center" vertical="center"/>
    </xf>
    <xf numFmtId="49" fontId="11" fillId="9" borderId="1" xfId="0" applyNumberFormat="1" applyFont="1" applyFill="1" applyBorder="1" applyAlignment="1">
      <alignment horizontal="left" vertical="center" wrapText="1"/>
    </xf>
    <xf numFmtId="165" fontId="9" fillId="9" borderId="4" xfId="0" applyNumberFormat="1" applyFont="1" applyFill="1" applyBorder="1" applyAlignment="1">
      <alignment horizontal="center" vertical="center"/>
    </xf>
    <xf numFmtId="165" fontId="9" fillId="9" borderId="1" xfId="0" applyNumberFormat="1" applyFont="1" applyFill="1" applyBorder="1" applyAlignment="1">
      <alignment horizontal="center" vertical="center"/>
    </xf>
    <xf numFmtId="165" fontId="9" fillId="9" borderId="3" xfId="0" applyNumberFormat="1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164" fontId="10" fillId="9" borderId="4" xfId="0" applyNumberFormat="1" applyFont="1" applyFill="1" applyBorder="1" applyAlignment="1">
      <alignment horizontal="center" vertical="center"/>
    </xf>
    <xf numFmtId="164" fontId="10" fillId="9" borderId="1" xfId="0" applyNumberFormat="1" applyFont="1" applyFill="1" applyBorder="1" applyAlignment="1">
      <alignment horizontal="center" vertical="center"/>
    </xf>
    <xf numFmtId="164" fontId="3" fillId="9" borderId="6" xfId="0" applyNumberFormat="1" applyFont="1" applyFill="1" applyBorder="1" applyAlignment="1">
      <alignment horizontal="center" vertical="center"/>
    </xf>
    <xf numFmtId="3" fontId="0" fillId="9" borderId="1" xfId="0" applyNumberFormat="1" applyFont="1" applyFill="1" applyBorder="1" applyAlignment="1">
      <alignment horizontal="center" vertical="center"/>
    </xf>
    <xf numFmtId="166" fontId="0" fillId="9" borderId="3" xfId="0" applyNumberFormat="1" applyFont="1" applyFill="1" applyBorder="1" applyAlignment="1">
      <alignment horizontal="center" vertical="center"/>
    </xf>
    <xf numFmtId="3" fontId="14" fillId="9" borderId="15" xfId="0" applyNumberFormat="1" applyFont="1" applyFill="1" applyBorder="1" applyAlignment="1">
      <alignment horizontal="center" vertical="center"/>
    </xf>
    <xf numFmtId="165" fontId="9" fillId="5" borderId="4" xfId="0" applyNumberFormat="1" applyFont="1" applyFill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 vertical="center"/>
    </xf>
    <xf numFmtId="165" fontId="9" fillId="5" borderId="3" xfId="0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3" fontId="18" fillId="4" borderId="15" xfId="0" applyNumberFormat="1" applyFont="1" applyFill="1" applyBorder="1" applyAlignment="1">
      <alignment horizontal="center" vertical="center"/>
    </xf>
    <xf numFmtId="166" fontId="18" fillId="4" borderId="16" xfId="0" applyNumberFormat="1" applyFont="1" applyFill="1" applyBorder="1" applyAlignment="1">
      <alignment horizontal="center" vertical="center"/>
    </xf>
    <xf numFmtId="3" fontId="18" fillId="10" borderId="15" xfId="0" applyNumberFormat="1" applyFont="1" applyFill="1" applyBorder="1" applyAlignment="1">
      <alignment horizontal="center" vertical="center"/>
    </xf>
    <xf numFmtId="166" fontId="18" fillId="10" borderId="16" xfId="0" applyNumberFormat="1" applyFont="1" applyFill="1" applyBorder="1" applyAlignment="1">
      <alignment horizontal="center" vertical="center"/>
    </xf>
    <xf numFmtId="3" fontId="18" fillId="7" borderId="15" xfId="0" applyNumberFormat="1" applyFont="1" applyFill="1" applyBorder="1" applyAlignment="1">
      <alignment horizontal="center" vertical="center"/>
    </xf>
    <xf numFmtId="166" fontId="18" fillId="7" borderId="16" xfId="0" applyNumberFormat="1" applyFont="1" applyFill="1" applyBorder="1" applyAlignment="1">
      <alignment horizontal="center" vertical="center"/>
    </xf>
    <xf numFmtId="3" fontId="18" fillId="9" borderId="15" xfId="0" applyNumberFormat="1" applyFont="1" applyFill="1" applyBorder="1" applyAlignment="1">
      <alignment horizontal="center" vertical="center"/>
    </xf>
    <xf numFmtId="166" fontId="18" fillId="9" borderId="16" xfId="0" applyNumberFormat="1" applyFont="1" applyFill="1" applyBorder="1" applyAlignment="1">
      <alignment horizontal="center" vertical="center"/>
    </xf>
    <xf numFmtId="3" fontId="18" fillId="5" borderId="15" xfId="0" applyNumberFormat="1" applyFont="1" applyFill="1" applyBorder="1" applyAlignment="1">
      <alignment horizontal="center" vertical="center"/>
    </xf>
    <xf numFmtId="166" fontId="18" fillId="5" borderId="1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/>
    </xf>
    <xf numFmtId="166" fontId="14" fillId="0" borderId="32" xfId="0" applyNumberFormat="1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64" fontId="19" fillId="0" borderId="2" xfId="0" applyNumberFormat="1" applyFont="1" applyFill="1" applyBorder="1" applyAlignment="1">
      <alignment horizontal="center" vertical="center"/>
    </xf>
    <xf numFmtId="164" fontId="19" fillId="0" borderId="35" xfId="0" applyNumberFormat="1" applyFont="1" applyFill="1" applyBorder="1" applyAlignment="1">
      <alignment horizontal="center" vertical="center"/>
    </xf>
    <xf numFmtId="166" fontId="14" fillId="2" borderId="31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64" fontId="19" fillId="2" borderId="2" xfId="0" applyNumberFormat="1" applyFont="1" applyFill="1" applyBorder="1" applyAlignment="1">
      <alignment horizontal="center" vertical="center"/>
    </xf>
    <xf numFmtId="166" fontId="14" fillId="2" borderId="11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6" fontId="14" fillId="4" borderId="11" xfId="0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64" fontId="19" fillId="4" borderId="2" xfId="0" applyNumberFormat="1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164" fontId="20" fillId="4" borderId="6" xfId="0" applyNumberFormat="1" applyFont="1" applyFill="1" applyBorder="1" applyAlignment="1">
      <alignment horizontal="center" vertical="center"/>
    </xf>
    <xf numFmtId="3" fontId="20" fillId="4" borderId="15" xfId="0" applyNumberFormat="1" applyFont="1" applyFill="1" applyBorder="1" applyAlignment="1">
      <alignment horizontal="center" vertical="center"/>
    </xf>
    <xf numFmtId="166" fontId="20" fillId="4" borderId="11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0" fontId="16" fillId="4" borderId="12" xfId="0" applyNumberFormat="1" applyFont="1" applyFill="1" applyBorder="1" applyAlignment="1">
      <alignment horizontal="left" vertical="center"/>
    </xf>
    <xf numFmtId="49" fontId="16" fillId="4" borderId="1" xfId="0" applyNumberFormat="1" applyFont="1" applyFill="1" applyBorder="1" applyAlignment="1">
      <alignment horizontal="left" vertical="center" wrapText="1"/>
    </xf>
    <xf numFmtId="165" fontId="17" fillId="4" borderId="4" xfId="0" applyNumberFormat="1" applyFont="1" applyFill="1" applyBorder="1" applyAlignment="1">
      <alignment horizontal="center" vertical="center"/>
    </xf>
    <xf numFmtId="165" fontId="17" fillId="4" borderId="1" xfId="0" applyNumberFormat="1" applyFont="1" applyFill="1" applyBorder="1" applyAlignment="1">
      <alignment horizontal="center" vertical="center"/>
    </xf>
    <xf numFmtId="165" fontId="17" fillId="4" borderId="3" xfId="0" applyNumberFormat="1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164" fontId="17" fillId="4" borderId="2" xfId="0" applyNumberFormat="1" applyFont="1" applyFill="1" applyBorder="1" applyAlignment="1">
      <alignment horizontal="center" vertical="center"/>
    </xf>
    <xf numFmtId="164" fontId="21" fillId="4" borderId="4" xfId="0" applyNumberFormat="1" applyFont="1" applyFill="1" applyBorder="1" applyAlignment="1">
      <alignment horizontal="center" vertical="center"/>
    </xf>
    <xf numFmtId="164" fontId="21" fillId="4" borderId="1" xfId="0" applyNumberFormat="1" applyFont="1" applyFill="1" applyBorder="1" applyAlignment="1">
      <alignment horizontal="center" vertical="center"/>
    </xf>
    <xf numFmtId="164" fontId="22" fillId="4" borderId="6" xfId="0" applyNumberFormat="1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166" fontId="16" fillId="4" borderId="3" xfId="0" applyNumberFormat="1" applyFont="1" applyFill="1" applyBorder="1" applyAlignment="1">
      <alignment horizontal="center" vertical="center"/>
    </xf>
    <xf numFmtId="3" fontId="22" fillId="4" borderId="15" xfId="0" applyNumberFormat="1" applyFont="1" applyFill="1" applyBorder="1" applyAlignment="1">
      <alignment horizontal="center" vertical="center"/>
    </xf>
    <xf numFmtId="166" fontId="22" fillId="4" borderId="11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164" fontId="16" fillId="4" borderId="2" xfId="0" applyNumberFormat="1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166" fontId="14" fillId="10" borderId="11" xfId="0" applyNumberFormat="1" applyFont="1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164" fontId="19" fillId="10" borderId="2" xfId="0" applyNumberFormat="1" applyFont="1" applyFill="1" applyBorder="1" applyAlignment="1">
      <alignment horizontal="center" vertical="center"/>
    </xf>
    <xf numFmtId="0" fontId="16" fillId="6" borderId="1" xfId="0" applyNumberFormat="1" applyFont="1" applyFill="1" applyBorder="1" applyAlignment="1">
      <alignment horizontal="center" vertical="center"/>
    </xf>
    <xf numFmtId="0" fontId="16" fillId="6" borderId="12" xfId="0" applyNumberFormat="1" applyFont="1" applyFill="1" applyBorder="1" applyAlignment="1">
      <alignment horizontal="left" vertical="center"/>
    </xf>
    <xf numFmtId="49" fontId="16" fillId="6" borderId="1" xfId="0" applyNumberFormat="1" applyFont="1" applyFill="1" applyBorder="1" applyAlignment="1">
      <alignment horizontal="left" vertical="center"/>
    </xf>
    <xf numFmtId="165" fontId="17" fillId="6" borderId="4" xfId="0" applyNumberFormat="1" applyFont="1" applyFill="1" applyBorder="1" applyAlignment="1">
      <alignment horizontal="center" vertical="center"/>
    </xf>
    <xf numFmtId="165" fontId="17" fillId="6" borderId="1" xfId="0" applyNumberFormat="1" applyFont="1" applyFill="1" applyBorder="1" applyAlignment="1">
      <alignment horizontal="center" vertical="center"/>
    </xf>
    <xf numFmtId="165" fontId="17" fillId="6" borderId="3" xfId="0" applyNumberFormat="1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164" fontId="17" fillId="6" borderId="2" xfId="0" applyNumberFormat="1" applyFont="1" applyFill="1" applyBorder="1" applyAlignment="1">
      <alignment horizontal="center" vertical="center"/>
    </xf>
    <xf numFmtId="164" fontId="21" fillId="6" borderId="4" xfId="0" applyNumberFormat="1" applyFont="1" applyFill="1" applyBorder="1" applyAlignment="1">
      <alignment horizontal="center" vertical="center"/>
    </xf>
    <xf numFmtId="164" fontId="21" fillId="6" borderId="1" xfId="0" applyNumberFormat="1" applyFont="1" applyFill="1" applyBorder="1" applyAlignment="1">
      <alignment horizontal="center" vertical="center"/>
    </xf>
    <xf numFmtId="164" fontId="22" fillId="6" borderId="6" xfId="0" applyNumberFormat="1" applyFont="1" applyFill="1" applyBorder="1" applyAlignment="1">
      <alignment horizontal="center" vertical="center"/>
    </xf>
    <xf numFmtId="3" fontId="16" fillId="6" borderId="1" xfId="0" applyNumberFormat="1" applyFont="1" applyFill="1" applyBorder="1" applyAlignment="1">
      <alignment horizontal="center" vertical="center"/>
    </xf>
    <xf numFmtId="166" fontId="16" fillId="6" borderId="3" xfId="0" applyNumberFormat="1" applyFont="1" applyFill="1" applyBorder="1" applyAlignment="1">
      <alignment horizontal="center" vertical="center"/>
    </xf>
    <xf numFmtId="3" fontId="22" fillId="6" borderId="15" xfId="0" applyNumberFormat="1" applyFont="1" applyFill="1" applyBorder="1" applyAlignment="1">
      <alignment horizontal="center" vertical="center"/>
    </xf>
    <xf numFmtId="166" fontId="22" fillId="6" borderId="11" xfId="0" applyNumberFormat="1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164" fontId="16" fillId="6" borderId="2" xfId="0" applyNumberFormat="1" applyFont="1" applyFill="1" applyBorder="1" applyAlignment="1">
      <alignment horizontal="center" vertical="center"/>
    </xf>
    <xf numFmtId="165" fontId="17" fillId="7" borderId="4" xfId="0" applyNumberFormat="1" applyFont="1" applyFill="1" applyBorder="1" applyAlignment="1">
      <alignment horizontal="center" vertical="center"/>
    </xf>
    <xf numFmtId="165" fontId="17" fillId="7" borderId="1" xfId="0" applyNumberFormat="1" applyFont="1" applyFill="1" applyBorder="1" applyAlignment="1">
      <alignment horizontal="center" vertical="center"/>
    </xf>
    <xf numFmtId="165" fontId="17" fillId="7" borderId="3" xfId="0" applyNumberFormat="1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164" fontId="21" fillId="7" borderId="4" xfId="0" applyNumberFormat="1" applyFont="1" applyFill="1" applyBorder="1" applyAlignment="1">
      <alignment horizontal="center" vertical="center"/>
    </xf>
    <xf numFmtId="164" fontId="21" fillId="7" borderId="1" xfId="0" applyNumberFormat="1" applyFont="1" applyFill="1" applyBorder="1" applyAlignment="1">
      <alignment horizontal="center" vertical="center"/>
    </xf>
    <xf numFmtId="164" fontId="22" fillId="7" borderId="6" xfId="0" applyNumberFormat="1" applyFont="1" applyFill="1" applyBorder="1" applyAlignment="1">
      <alignment horizontal="center" vertical="center"/>
    </xf>
    <xf numFmtId="3" fontId="16" fillId="7" borderId="1" xfId="0" applyNumberFormat="1" applyFont="1" applyFill="1" applyBorder="1" applyAlignment="1">
      <alignment horizontal="center" vertical="center"/>
    </xf>
    <xf numFmtId="166" fontId="16" fillId="7" borderId="3" xfId="0" applyNumberFormat="1" applyFont="1" applyFill="1" applyBorder="1" applyAlignment="1">
      <alignment horizontal="center" vertical="center"/>
    </xf>
    <xf numFmtId="3" fontId="22" fillId="7" borderId="15" xfId="0" applyNumberFormat="1" applyFont="1" applyFill="1" applyBorder="1" applyAlignment="1">
      <alignment horizontal="center" vertical="center"/>
    </xf>
    <xf numFmtId="166" fontId="22" fillId="7" borderId="11" xfId="0" applyNumberFormat="1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/>
    </xf>
    <xf numFmtId="164" fontId="16" fillId="7" borderId="2" xfId="0" applyNumberFormat="1" applyFont="1" applyFill="1" applyBorder="1" applyAlignment="1">
      <alignment horizontal="center" vertical="center"/>
    </xf>
    <xf numFmtId="166" fontId="14" fillId="9" borderId="11" xfId="0" applyNumberFormat="1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164" fontId="19" fillId="9" borderId="2" xfId="0" applyNumberFormat="1" applyFont="1" applyFill="1" applyBorder="1" applyAlignment="1">
      <alignment horizontal="center" vertical="center"/>
    </xf>
    <xf numFmtId="166" fontId="14" fillId="5" borderId="11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164" fontId="19" fillId="5" borderId="2" xfId="0" applyNumberFormat="1" applyFont="1" applyFill="1" applyBorder="1" applyAlignment="1">
      <alignment horizontal="center" vertical="center"/>
    </xf>
    <xf numFmtId="164" fontId="19" fillId="2" borderId="13" xfId="0" applyNumberFormat="1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65" fontId="9" fillId="4" borderId="12" xfId="0" applyNumberFormat="1" applyFont="1" applyFill="1" applyBorder="1" applyAlignment="1">
      <alignment horizontal="center" vertical="center"/>
    </xf>
    <xf numFmtId="165" fontId="9" fillId="4" borderId="10" xfId="0" applyNumberFormat="1" applyFont="1" applyFill="1" applyBorder="1" applyAlignment="1">
      <alignment horizontal="center" vertical="center"/>
    </xf>
    <xf numFmtId="165" fontId="9" fillId="4" borderId="11" xfId="0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vertical="center"/>
    </xf>
    <xf numFmtId="0" fontId="23" fillId="0" borderId="33" xfId="0" applyFont="1" applyFill="1" applyBorder="1" applyAlignment="1">
      <alignment horizontal="center" vertical="center"/>
    </xf>
    <xf numFmtId="164" fontId="23" fillId="0" borderId="2" xfId="0" applyNumberFormat="1" applyFont="1" applyFill="1" applyBorder="1" applyAlignment="1">
      <alignment horizontal="center" vertical="center"/>
    </xf>
    <xf numFmtId="164" fontId="23" fillId="0" borderId="35" xfId="0" applyNumberFormat="1" applyFont="1" applyFill="1" applyBorder="1" applyAlignment="1">
      <alignment horizontal="center" vertical="center"/>
    </xf>
    <xf numFmtId="164" fontId="23" fillId="2" borderId="2" xfId="0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49" fontId="11" fillId="9" borderId="1" xfId="0" applyNumberFormat="1" applyFont="1" applyFill="1" applyBorder="1" applyAlignment="1">
      <alignment horizontal="left" vertical="center"/>
    </xf>
    <xf numFmtId="164" fontId="23" fillId="9" borderId="2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23" fillId="4" borderId="2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164" fontId="23" fillId="10" borderId="2" xfId="0" applyNumberFormat="1" applyFont="1" applyFill="1" applyBorder="1" applyAlignment="1">
      <alignment horizontal="center" vertical="center"/>
    </xf>
    <xf numFmtId="3" fontId="20" fillId="7" borderId="15" xfId="0" applyNumberFormat="1" applyFont="1" applyFill="1" applyBorder="1" applyAlignment="1">
      <alignment horizontal="center" vertical="center"/>
    </xf>
    <xf numFmtId="166" fontId="20" fillId="7" borderId="11" xfId="0" applyNumberFormat="1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64" fontId="23" fillId="5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166" fontId="20" fillId="0" borderId="1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24" fillId="0" borderId="2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164" fontId="19" fillId="0" borderId="3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2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24" fillId="2" borderId="2" xfId="0" applyNumberFormat="1" applyFont="1" applyFill="1" applyBorder="1" applyAlignment="1">
      <alignment horizontal="center" vertical="center"/>
    </xf>
    <xf numFmtId="164" fontId="20" fillId="2" borderId="6" xfId="0" applyNumberFormat="1" applyFont="1" applyFill="1" applyBorder="1" applyAlignment="1">
      <alignment horizontal="center" vertical="center"/>
    </xf>
    <xf numFmtId="3" fontId="20" fillId="2" borderId="15" xfId="0" applyNumberFormat="1" applyFont="1" applyFill="1" applyBorder="1" applyAlignment="1">
      <alignment horizontal="center" vertical="center"/>
    </xf>
    <xf numFmtId="166" fontId="20" fillId="2" borderId="11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0" fontId="0" fillId="9" borderId="1" xfId="0" applyNumberFormat="1" applyFont="1" applyFill="1" applyBorder="1" applyAlignment="1">
      <alignment horizontal="center" vertical="center"/>
    </xf>
    <xf numFmtId="0" fontId="0" fillId="9" borderId="12" xfId="0" applyNumberFormat="1" applyFont="1" applyFill="1" applyBorder="1" applyAlignment="1">
      <alignment horizontal="left" vertical="center"/>
    </xf>
    <xf numFmtId="164" fontId="9" fillId="9" borderId="2" xfId="0" applyNumberFormat="1" applyFont="1" applyFill="1" applyBorder="1" applyAlignment="1">
      <alignment horizontal="center" vertical="center"/>
    </xf>
    <xf numFmtId="164" fontId="24" fillId="9" borderId="2" xfId="0" applyNumberFormat="1" applyFont="1" applyFill="1" applyBorder="1" applyAlignment="1">
      <alignment horizontal="center" vertical="center"/>
    </xf>
    <xf numFmtId="164" fontId="20" fillId="9" borderId="6" xfId="0" applyNumberFormat="1" applyFont="1" applyFill="1" applyBorder="1" applyAlignment="1">
      <alignment horizontal="center" vertical="center"/>
    </xf>
    <xf numFmtId="3" fontId="20" fillId="9" borderId="15" xfId="0" applyNumberFormat="1" applyFont="1" applyFill="1" applyBorder="1" applyAlignment="1">
      <alignment horizontal="center" vertical="center"/>
    </xf>
    <xf numFmtId="166" fontId="20" fillId="9" borderId="11" xfId="0" applyNumberFormat="1" applyFont="1" applyFill="1" applyBorder="1" applyAlignment="1">
      <alignment horizontal="center" vertical="center"/>
    </xf>
    <xf numFmtId="0" fontId="0" fillId="9" borderId="6" xfId="0" applyFont="1" applyFill="1" applyBorder="1" applyAlignment="1">
      <alignment horizontal="center" vertical="center"/>
    </xf>
    <xf numFmtId="164" fontId="0" fillId="9" borderId="6" xfId="0" applyNumberFormat="1" applyFont="1" applyFill="1" applyBorder="1" applyAlignment="1">
      <alignment horizontal="center" vertical="center"/>
    </xf>
    <xf numFmtId="0" fontId="0" fillId="10" borderId="12" xfId="0" applyNumberFormat="1" applyFont="1" applyFill="1" applyBorder="1" applyAlignment="1">
      <alignment horizontal="left" vertical="center"/>
    </xf>
    <xf numFmtId="0" fontId="0" fillId="10" borderId="1" xfId="0" applyNumberFormat="1" applyFont="1" applyFill="1" applyBorder="1" applyAlignment="1">
      <alignment horizontal="center" vertical="center"/>
    </xf>
    <xf numFmtId="164" fontId="9" fillId="10" borderId="2" xfId="0" applyNumberFormat="1" applyFont="1" applyFill="1" applyBorder="1" applyAlignment="1">
      <alignment horizontal="center" vertical="center"/>
    </xf>
    <xf numFmtId="164" fontId="24" fillId="10" borderId="2" xfId="0" applyNumberFormat="1" applyFont="1" applyFill="1" applyBorder="1" applyAlignment="1">
      <alignment horizontal="center" vertical="center"/>
    </xf>
    <xf numFmtId="164" fontId="20" fillId="10" borderId="6" xfId="0" applyNumberFormat="1" applyFont="1" applyFill="1" applyBorder="1" applyAlignment="1">
      <alignment horizontal="center" vertical="center"/>
    </xf>
    <xf numFmtId="3" fontId="20" fillId="10" borderId="15" xfId="0" applyNumberFormat="1" applyFont="1" applyFill="1" applyBorder="1" applyAlignment="1">
      <alignment horizontal="center" vertical="center"/>
    </xf>
    <xf numFmtId="166" fontId="20" fillId="10" borderId="11" xfId="0" applyNumberFormat="1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164" fontId="0" fillId="10" borderId="6" xfId="0" applyNumberFormat="1" applyFont="1" applyFill="1" applyBorder="1" applyAlignment="1">
      <alignment horizontal="center" vertical="center"/>
    </xf>
    <xf numFmtId="0" fontId="0" fillId="4" borderId="10" xfId="0" applyNumberFormat="1" applyFont="1" applyFill="1" applyBorder="1" applyAlignment="1">
      <alignment horizontal="center" vertical="center"/>
    </xf>
    <xf numFmtId="49" fontId="0" fillId="4" borderId="12" xfId="0" applyNumberFormat="1" applyFont="1" applyFill="1" applyBorder="1" applyAlignment="1">
      <alignment horizontal="left" vertical="center"/>
    </xf>
    <xf numFmtId="164" fontId="9" fillId="4" borderId="13" xfId="0" applyNumberFormat="1" applyFont="1" applyFill="1" applyBorder="1" applyAlignment="1">
      <alignment horizontal="center" vertical="center"/>
    </xf>
    <xf numFmtId="164" fontId="10" fillId="4" borderId="12" xfId="0" applyNumberFormat="1" applyFont="1" applyFill="1" applyBorder="1" applyAlignment="1">
      <alignment horizontal="center" vertical="center"/>
    </xf>
    <xf numFmtId="164" fontId="10" fillId="4" borderId="10" xfId="0" applyNumberFormat="1" applyFont="1" applyFill="1" applyBorder="1" applyAlignment="1">
      <alignment horizontal="center" vertical="center"/>
    </xf>
    <xf numFmtId="164" fontId="24" fillId="4" borderId="13" xfId="0" applyNumberFormat="1" applyFont="1" applyFill="1" applyBorder="1" applyAlignment="1">
      <alignment horizontal="center" vertical="center"/>
    </xf>
    <xf numFmtId="164" fontId="20" fillId="4" borderId="14" xfId="0" applyNumberFormat="1" applyFont="1" applyFill="1" applyBorder="1" applyAlignment="1">
      <alignment horizontal="center" vertical="center"/>
    </xf>
    <xf numFmtId="3" fontId="0" fillId="4" borderId="10" xfId="0" applyNumberFormat="1" applyFont="1" applyFill="1" applyBorder="1" applyAlignment="1">
      <alignment horizontal="center" vertical="center"/>
    </xf>
    <xf numFmtId="166" fontId="0" fillId="4" borderId="11" xfId="0" applyNumberFormat="1" applyFont="1" applyFill="1" applyBorder="1" applyAlignment="1">
      <alignment horizontal="center" vertical="center"/>
    </xf>
    <xf numFmtId="3" fontId="20" fillId="4" borderId="7" xfId="0" applyNumberFormat="1" applyFont="1" applyFill="1" applyBorder="1" applyAlignment="1">
      <alignment horizontal="center" vertical="center"/>
    </xf>
    <xf numFmtId="166" fontId="20" fillId="4" borderId="31" xfId="0" applyNumberFormat="1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164" fontId="0" fillId="4" borderId="14" xfId="0" applyNumberFormat="1" applyFont="1" applyFill="1" applyBorder="1" applyAlignment="1">
      <alignment horizontal="center" vertical="center"/>
    </xf>
    <xf numFmtId="164" fontId="24" fillId="4" borderId="2" xfId="0" applyNumberFormat="1" applyFont="1" applyFill="1" applyBorder="1" applyAlignment="1">
      <alignment horizontal="center" vertical="center"/>
    </xf>
    <xf numFmtId="164" fontId="0" fillId="4" borderId="6" xfId="0" applyNumberFormat="1" applyFont="1" applyFill="1" applyBorder="1" applyAlignment="1">
      <alignment horizontal="center" vertical="center"/>
    </xf>
    <xf numFmtId="49" fontId="0" fillId="10" borderId="1" xfId="0" applyNumberFormat="1" applyFont="1" applyFill="1" applyBorder="1" applyAlignment="1">
      <alignment horizontal="left" vertical="center" wrapText="1"/>
    </xf>
    <xf numFmtId="164" fontId="24" fillId="7" borderId="2" xfId="0" applyNumberFormat="1" applyFont="1" applyFill="1" applyBorder="1" applyAlignment="1">
      <alignment horizontal="center" vertical="center"/>
    </xf>
    <xf numFmtId="164" fontId="20" fillId="7" borderId="6" xfId="0" applyNumberFormat="1" applyFont="1" applyFill="1" applyBorder="1" applyAlignment="1">
      <alignment horizontal="center" vertical="center"/>
    </xf>
    <xf numFmtId="164" fontId="0" fillId="7" borderId="6" xfId="0" applyNumberFormat="1" applyFont="1" applyFill="1" applyBorder="1" applyAlignment="1">
      <alignment horizontal="center" vertical="center"/>
    </xf>
    <xf numFmtId="0" fontId="0" fillId="9" borderId="1" xfId="0" applyNumberFormat="1" applyFont="1" applyFill="1" applyBorder="1" applyAlignment="1">
      <alignment horizontal="left" vertical="center" wrapText="1"/>
    </xf>
    <xf numFmtId="164" fontId="19" fillId="5" borderId="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6" fillId="7" borderId="22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0" fillId="9" borderId="22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10" borderId="38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9" borderId="38" xfId="0" applyFont="1" applyFill="1" applyBorder="1" applyAlignment="1">
      <alignment horizontal="center" vertical="center"/>
    </xf>
    <xf numFmtId="0" fontId="0" fillId="7" borderId="38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6" borderId="38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7" borderId="38" xfId="0" applyFont="1" applyFill="1" applyBorder="1" applyAlignment="1">
      <alignment horizontal="center" vertical="center"/>
    </xf>
    <xf numFmtId="0" fontId="0" fillId="9" borderId="38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9"/>
  <sheetViews>
    <sheetView zoomScale="110" zoomScaleNormal="110" workbookViewId="0">
      <pane ySplit="2" topLeftCell="A3" activePane="bottomLeft" state="frozen"/>
      <selection pane="bottomLeft" activeCell="F8" sqref="F8"/>
    </sheetView>
  </sheetViews>
  <sheetFormatPr defaultColWidth="24.140625" defaultRowHeight="12.75" x14ac:dyDescent="0.2"/>
  <cols>
    <col min="1" max="1" width="6.42578125" style="15" bestFit="1" customWidth="1"/>
    <col min="2" max="2" width="10.42578125" style="15" bestFit="1" customWidth="1"/>
    <col min="3" max="3" width="24.140625" style="15"/>
    <col min="4" max="4" width="33.28515625" style="1" customWidth="1"/>
    <col min="5" max="6" width="24.140625" style="15"/>
    <col min="7" max="10" width="7" style="81" bestFit="1" customWidth="1"/>
    <col min="11" max="11" width="8.140625" style="81" bestFit="1" customWidth="1"/>
    <col min="12" max="12" width="13" style="84" bestFit="1" customWidth="1"/>
    <col min="13" max="21" width="7" style="81" bestFit="1" customWidth="1"/>
    <col min="22" max="22" width="8" style="81" bestFit="1" customWidth="1"/>
    <col min="23" max="23" width="11.85546875" style="84" bestFit="1" customWidth="1"/>
    <col min="24" max="24" width="11.140625" style="85" bestFit="1" customWidth="1"/>
    <col min="25" max="25" width="13.7109375" style="85" bestFit="1" customWidth="1"/>
    <col min="26" max="26" width="14.28515625" style="85" bestFit="1" customWidth="1"/>
    <col min="27" max="27" width="13.85546875" style="85" bestFit="1" customWidth="1"/>
    <col min="28" max="28" width="14.28515625" style="85" bestFit="1" customWidth="1"/>
    <col min="29" max="29" width="16.7109375" style="85" bestFit="1" customWidth="1"/>
    <col min="30" max="30" width="17.28515625" style="85" bestFit="1" customWidth="1"/>
    <col min="31" max="16384" width="24.140625" style="15"/>
  </cols>
  <sheetData>
    <row r="1" spans="1:30" ht="13.5" thickBot="1" x14ac:dyDescent="0.25">
      <c r="A1" s="9"/>
      <c r="B1" s="10"/>
      <c r="C1" s="10"/>
      <c r="D1" s="5"/>
      <c r="E1" s="10"/>
      <c r="F1" s="10"/>
      <c r="G1" s="391" t="s">
        <v>0</v>
      </c>
      <c r="H1" s="391"/>
      <c r="I1" s="391"/>
      <c r="J1" s="391"/>
      <c r="K1" s="391"/>
      <c r="L1" s="391"/>
      <c r="M1" s="391" t="s">
        <v>1</v>
      </c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11"/>
      <c r="Y1" s="12"/>
      <c r="Z1" s="12"/>
      <c r="AA1" s="12"/>
      <c r="AB1" s="13"/>
      <c r="AC1" s="13"/>
      <c r="AD1" s="14"/>
    </row>
    <row r="2" spans="1:30" ht="13.5" thickBot="1" x14ac:dyDescent="0.25">
      <c r="A2" s="16" t="s">
        <v>10</v>
      </c>
      <c r="B2" s="17" t="s">
        <v>16</v>
      </c>
      <c r="C2" s="18" t="s">
        <v>12</v>
      </c>
      <c r="D2" s="6" t="s">
        <v>13</v>
      </c>
      <c r="E2" s="19" t="s">
        <v>14</v>
      </c>
      <c r="F2" s="19" t="s">
        <v>20</v>
      </c>
      <c r="G2" s="19" t="s">
        <v>2</v>
      </c>
      <c r="H2" s="19" t="s">
        <v>3</v>
      </c>
      <c r="I2" s="19" t="s">
        <v>4</v>
      </c>
      <c r="J2" s="19" t="s">
        <v>5</v>
      </c>
      <c r="K2" s="19" t="s">
        <v>11</v>
      </c>
      <c r="L2" s="20" t="s">
        <v>15</v>
      </c>
      <c r="M2" s="19" t="s">
        <v>2</v>
      </c>
      <c r="N2" s="19" t="s">
        <v>3</v>
      </c>
      <c r="O2" s="19" t="s">
        <v>4</v>
      </c>
      <c r="P2" s="19" t="s">
        <v>5</v>
      </c>
      <c r="Q2" s="19" t="s">
        <v>6</v>
      </c>
      <c r="R2" s="19" t="s">
        <v>7</v>
      </c>
      <c r="S2" s="19" t="s">
        <v>8</v>
      </c>
      <c r="T2" s="19" t="s">
        <v>9</v>
      </c>
      <c r="U2" s="19" t="s">
        <v>21</v>
      </c>
      <c r="V2" s="19" t="s">
        <v>22</v>
      </c>
      <c r="W2" s="20" t="s">
        <v>17</v>
      </c>
      <c r="X2" s="21" t="s">
        <v>18</v>
      </c>
      <c r="Y2" s="22" t="s">
        <v>23</v>
      </c>
      <c r="Z2" s="23" t="s">
        <v>24</v>
      </c>
      <c r="AA2" s="23" t="s">
        <v>25</v>
      </c>
      <c r="AB2" s="24" t="s">
        <v>26</v>
      </c>
      <c r="AC2" s="22" t="s">
        <v>28</v>
      </c>
      <c r="AD2" s="25" t="s">
        <v>27</v>
      </c>
    </row>
    <row r="3" spans="1:30" x14ac:dyDescent="0.2">
      <c r="A3" s="26">
        <v>1</v>
      </c>
      <c r="B3" s="4">
        <v>1011</v>
      </c>
      <c r="C3" s="27" t="s">
        <v>29</v>
      </c>
      <c r="D3" s="27" t="s">
        <v>30</v>
      </c>
      <c r="E3" s="27" t="s">
        <v>31</v>
      </c>
      <c r="F3" s="28" t="s">
        <v>143</v>
      </c>
      <c r="G3" s="29">
        <v>20</v>
      </c>
      <c r="H3" s="30">
        <v>0</v>
      </c>
      <c r="I3" s="30">
        <v>0</v>
      </c>
      <c r="J3" s="31">
        <v>0</v>
      </c>
      <c r="K3" s="32">
        <v>95</v>
      </c>
      <c r="L3" s="33">
        <f>0+SUM(G3:J3)</f>
        <v>20</v>
      </c>
      <c r="M3" s="34">
        <v>3</v>
      </c>
      <c r="N3" s="35">
        <v>9</v>
      </c>
      <c r="O3" s="35">
        <v>7</v>
      </c>
      <c r="P3" s="35">
        <v>7</v>
      </c>
      <c r="Q3" s="35">
        <v>6</v>
      </c>
      <c r="R3" s="35">
        <v>2</v>
      </c>
      <c r="S3" s="35">
        <v>8</v>
      </c>
      <c r="T3" s="35">
        <v>6</v>
      </c>
      <c r="U3" s="35">
        <v>4</v>
      </c>
      <c r="V3" s="35">
        <v>11</v>
      </c>
      <c r="W3" s="33">
        <f t="shared" ref="W3:W5" si="0">SUM(M3:V3)</f>
        <v>63</v>
      </c>
      <c r="X3" s="36">
        <f t="shared" ref="X3:X34" si="1">L3+W3</f>
        <v>83</v>
      </c>
      <c r="Y3" s="37">
        <v>2</v>
      </c>
      <c r="Z3" s="38">
        <v>0.375</v>
      </c>
      <c r="AA3" s="39">
        <v>3</v>
      </c>
      <c r="AB3" s="40">
        <v>0.17777777777777778</v>
      </c>
      <c r="AC3" s="41">
        <f>Y3+AA3</f>
        <v>5</v>
      </c>
      <c r="AD3" s="42">
        <f>Z3+AB3</f>
        <v>0.55277777777777781</v>
      </c>
    </row>
    <row r="4" spans="1:30" x14ac:dyDescent="0.2">
      <c r="A4" s="43">
        <v>2</v>
      </c>
      <c r="B4" s="3">
        <v>1012</v>
      </c>
      <c r="C4" s="27" t="s">
        <v>32</v>
      </c>
      <c r="D4" s="27" t="s">
        <v>30</v>
      </c>
      <c r="E4" s="27" t="s">
        <v>31</v>
      </c>
      <c r="F4" s="28" t="s">
        <v>143</v>
      </c>
      <c r="G4" s="29">
        <v>20</v>
      </c>
      <c r="H4" s="30">
        <v>0</v>
      </c>
      <c r="I4" s="30">
        <v>0</v>
      </c>
      <c r="J4" s="31">
        <v>0</v>
      </c>
      <c r="K4" s="32">
        <v>95</v>
      </c>
      <c r="L4" s="44">
        <f>0+SUM(G4:J4)</f>
        <v>20</v>
      </c>
      <c r="M4" s="45">
        <v>4</v>
      </c>
      <c r="N4" s="46">
        <v>3</v>
      </c>
      <c r="O4" s="46">
        <v>7</v>
      </c>
      <c r="P4" s="46">
        <v>6</v>
      </c>
      <c r="Q4" s="46">
        <v>4</v>
      </c>
      <c r="R4" s="46">
        <v>3</v>
      </c>
      <c r="S4" s="46">
        <v>5</v>
      </c>
      <c r="T4" s="46">
        <v>4</v>
      </c>
      <c r="U4" s="46">
        <v>4</v>
      </c>
      <c r="V4" s="46">
        <v>11</v>
      </c>
      <c r="W4" s="44">
        <f t="shared" si="0"/>
        <v>51</v>
      </c>
      <c r="X4" s="47">
        <f t="shared" si="1"/>
        <v>71</v>
      </c>
      <c r="Y4" s="37">
        <v>2</v>
      </c>
      <c r="Z4" s="38">
        <v>0.375</v>
      </c>
      <c r="AA4" s="39">
        <v>3</v>
      </c>
      <c r="AB4" s="40">
        <v>0.17777777777777778</v>
      </c>
      <c r="AC4" s="48">
        <f t="shared" ref="AC4:AC62" si="2">Y4+AA4</f>
        <v>5</v>
      </c>
      <c r="AD4" s="49">
        <f t="shared" ref="AD4:AD62" si="3">Z4+AB4</f>
        <v>0.55277777777777781</v>
      </c>
    </row>
    <row r="5" spans="1:30" x14ac:dyDescent="0.2">
      <c r="A5" s="43">
        <v>3</v>
      </c>
      <c r="B5" s="3">
        <v>1031</v>
      </c>
      <c r="C5" s="27" t="s">
        <v>33</v>
      </c>
      <c r="D5" s="27" t="s">
        <v>34</v>
      </c>
      <c r="E5" s="27" t="s">
        <v>35</v>
      </c>
      <c r="F5" s="50" t="s">
        <v>129</v>
      </c>
      <c r="G5" s="51">
        <v>20</v>
      </c>
      <c r="H5" s="52">
        <v>0</v>
      </c>
      <c r="I5" s="52">
        <v>30</v>
      </c>
      <c r="J5" s="53">
        <v>0</v>
      </c>
      <c r="K5" s="54">
        <v>105</v>
      </c>
      <c r="L5" s="44">
        <f>0+SUM(G5:J5)</f>
        <v>50</v>
      </c>
      <c r="M5" s="45">
        <v>3</v>
      </c>
      <c r="N5" s="46">
        <v>2</v>
      </c>
      <c r="O5" s="46">
        <v>3</v>
      </c>
      <c r="P5" s="46">
        <v>4</v>
      </c>
      <c r="Q5" s="46">
        <v>5</v>
      </c>
      <c r="R5" s="46">
        <v>0</v>
      </c>
      <c r="S5" s="46">
        <v>3</v>
      </c>
      <c r="T5" s="46">
        <v>3</v>
      </c>
      <c r="U5" s="46">
        <v>2</v>
      </c>
      <c r="V5" s="46">
        <v>2</v>
      </c>
      <c r="W5" s="44">
        <f t="shared" si="0"/>
        <v>27</v>
      </c>
      <c r="X5" s="47">
        <f t="shared" si="1"/>
        <v>77</v>
      </c>
      <c r="Y5" s="39">
        <v>2</v>
      </c>
      <c r="Z5" s="40">
        <v>0.17569444444444446</v>
      </c>
      <c r="AA5" s="39">
        <v>3</v>
      </c>
      <c r="AB5" s="40">
        <v>0.30208333333333331</v>
      </c>
      <c r="AC5" s="48">
        <f t="shared" si="2"/>
        <v>5</v>
      </c>
      <c r="AD5" s="49">
        <f t="shared" si="3"/>
        <v>0.47777777777777775</v>
      </c>
    </row>
    <row r="6" spans="1:30" x14ac:dyDescent="0.2">
      <c r="A6" s="43">
        <v>4</v>
      </c>
      <c r="B6" s="3">
        <v>1032</v>
      </c>
      <c r="C6" s="27" t="s">
        <v>36</v>
      </c>
      <c r="D6" s="27" t="s">
        <v>34</v>
      </c>
      <c r="E6" s="27" t="s">
        <v>35</v>
      </c>
      <c r="F6" s="50" t="s">
        <v>129</v>
      </c>
      <c r="G6" s="51">
        <v>20</v>
      </c>
      <c r="H6" s="52">
        <v>0</v>
      </c>
      <c r="I6" s="52">
        <v>30</v>
      </c>
      <c r="J6" s="53">
        <v>0</v>
      </c>
      <c r="K6" s="54">
        <v>105</v>
      </c>
      <c r="L6" s="44">
        <f t="shared" ref="L6:L27" si="4">0+SUM(G6:J6)</f>
        <v>50</v>
      </c>
      <c r="M6" s="45">
        <v>3</v>
      </c>
      <c r="N6" s="46">
        <v>0</v>
      </c>
      <c r="O6" s="46">
        <v>3</v>
      </c>
      <c r="P6" s="46">
        <v>4</v>
      </c>
      <c r="Q6" s="46">
        <v>6</v>
      </c>
      <c r="R6" s="46">
        <v>0</v>
      </c>
      <c r="S6" s="46">
        <v>7</v>
      </c>
      <c r="T6" s="46">
        <v>8</v>
      </c>
      <c r="U6" s="46">
        <v>1</v>
      </c>
      <c r="V6" s="46">
        <v>8</v>
      </c>
      <c r="W6" s="44">
        <f t="shared" ref="W6:W62" si="5">SUM(M6:V6)</f>
        <v>40</v>
      </c>
      <c r="X6" s="47">
        <f t="shared" si="1"/>
        <v>90</v>
      </c>
      <c r="Y6" s="39">
        <v>2</v>
      </c>
      <c r="Z6" s="40">
        <v>0.17569444444444446</v>
      </c>
      <c r="AA6" s="39">
        <v>3</v>
      </c>
      <c r="AB6" s="40">
        <v>0.30208333333333331</v>
      </c>
      <c r="AC6" s="48">
        <f t="shared" si="2"/>
        <v>5</v>
      </c>
      <c r="AD6" s="49">
        <f t="shared" si="3"/>
        <v>0.47777777777777775</v>
      </c>
    </row>
    <row r="7" spans="1:30" x14ac:dyDescent="0.2">
      <c r="A7" s="43">
        <v>5</v>
      </c>
      <c r="B7" s="3">
        <v>1051</v>
      </c>
      <c r="C7" s="27" t="s">
        <v>37</v>
      </c>
      <c r="D7" s="27" t="s">
        <v>38</v>
      </c>
      <c r="E7" s="27" t="s">
        <v>39</v>
      </c>
      <c r="F7" s="50" t="s">
        <v>126</v>
      </c>
      <c r="G7" s="51">
        <v>20</v>
      </c>
      <c r="H7" s="52">
        <v>0</v>
      </c>
      <c r="I7" s="52">
        <v>30</v>
      </c>
      <c r="J7" s="53">
        <v>45</v>
      </c>
      <c r="K7" s="54">
        <v>120</v>
      </c>
      <c r="L7" s="44">
        <f t="shared" si="4"/>
        <v>95</v>
      </c>
      <c r="M7" s="45">
        <v>5</v>
      </c>
      <c r="N7" s="46">
        <v>1</v>
      </c>
      <c r="O7" s="46">
        <v>5</v>
      </c>
      <c r="P7" s="46">
        <v>4</v>
      </c>
      <c r="Q7" s="46">
        <v>2</v>
      </c>
      <c r="R7" s="46">
        <v>0</v>
      </c>
      <c r="S7" s="46">
        <v>5</v>
      </c>
      <c r="T7" s="46">
        <v>4</v>
      </c>
      <c r="U7" s="46">
        <v>0</v>
      </c>
      <c r="V7" s="46">
        <v>8</v>
      </c>
      <c r="W7" s="44">
        <f t="shared" si="5"/>
        <v>34</v>
      </c>
      <c r="X7" s="47">
        <f t="shared" si="1"/>
        <v>129</v>
      </c>
      <c r="Y7" s="39">
        <v>2</v>
      </c>
      <c r="Z7" s="40">
        <v>0.3888888888888889</v>
      </c>
      <c r="AA7" s="39">
        <v>3</v>
      </c>
      <c r="AB7" s="40">
        <v>0.32500000000000001</v>
      </c>
      <c r="AC7" s="48">
        <f t="shared" si="2"/>
        <v>5</v>
      </c>
      <c r="AD7" s="49">
        <f t="shared" si="3"/>
        <v>0.71388888888888891</v>
      </c>
    </row>
    <row r="8" spans="1:30" x14ac:dyDescent="0.2">
      <c r="A8" s="43">
        <v>6</v>
      </c>
      <c r="B8" s="3">
        <v>1052</v>
      </c>
      <c r="C8" s="27" t="s">
        <v>40</v>
      </c>
      <c r="D8" s="27" t="s">
        <v>38</v>
      </c>
      <c r="E8" s="27" t="s">
        <v>39</v>
      </c>
      <c r="F8" s="50" t="s">
        <v>126</v>
      </c>
      <c r="G8" s="51">
        <v>20</v>
      </c>
      <c r="H8" s="52">
        <v>0</v>
      </c>
      <c r="I8" s="52">
        <v>30</v>
      </c>
      <c r="J8" s="53">
        <v>45</v>
      </c>
      <c r="K8" s="54">
        <v>120</v>
      </c>
      <c r="L8" s="44">
        <f t="shared" si="4"/>
        <v>95</v>
      </c>
      <c r="M8" s="45">
        <v>5</v>
      </c>
      <c r="N8" s="46">
        <v>2</v>
      </c>
      <c r="O8" s="46">
        <v>6</v>
      </c>
      <c r="P8" s="46">
        <v>9</v>
      </c>
      <c r="Q8" s="46">
        <v>2</v>
      </c>
      <c r="R8" s="46">
        <v>0</v>
      </c>
      <c r="S8" s="46">
        <v>11</v>
      </c>
      <c r="T8" s="46">
        <v>8</v>
      </c>
      <c r="U8" s="46">
        <v>5</v>
      </c>
      <c r="V8" s="46">
        <v>8</v>
      </c>
      <c r="W8" s="44">
        <f t="shared" si="5"/>
        <v>56</v>
      </c>
      <c r="X8" s="47">
        <f t="shared" si="1"/>
        <v>151</v>
      </c>
      <c r="Y8" s="39">
        <v>2</v>
      </c>
      <c r="Z8" s="40">
        <v>0.3888888888888889</v>
      </c>
      <c r="AA8" s="39">
        <v>3</v>
      </c>
      <c r="AB8" s="40">
        <v>0.32500000000000001</v>
      </c>
      <c r="AC8" s="48">
        <f t="shared" si="2"/>
        <v>5</v>
      </c>
      <c r="AD8" s="49">
        <f t="shared" si="3"/>
        <v>0.71388888888888891</v>
      </c>
    </row>
    <row r="9" spans="1:30" x14ac:dyDescent="0.2">
      <c r="A9" s="43">
        <v>7</v>
      </c>
      <c r="B9" s="3">
        <v>1071</v>
      </c>
      <c r="C9" s="27" t="s">
        <v>41</v>
      </c>
      <c r="D9" s="27" t="s">
        <v>42</v>
      </c>
      <c r="E9" s="27" t="s">
        <v>43</v>
      </c>
      <c r="F9" s="55" t="s">
        <v>164</v>
      </c>
      <c r="G9" s="51">
        <v>20</v>
      </c>
      <c r="H9" s="52">
        <v>30</v>
      </c>
      <c r="I9" s="52">
        <v>0</v>
      </c>
      <c r="J9" s="53">
        <v>45</v>
      </c>
      <c r="K9" s="56">
        <v>120</v>
      </c>
      <c r="L9" s="44">
        <f t="shared" si="4"/>
        <v>95</v>
      </c>
      <c r="M9" s="45">
        <v>6</v>
      </c>
      <c r="N9" s="46">
        <v>11</v>
      </c>
      <c r="O9" s="46">
        <v>7</v>
      </c>
      <c r="P9" s="46">
        <v>7</v>
      </c>
      <c r="Q9" s="46">
        <v>6</v>
      </c>
      <c r="R9" s="46">
        <v>0</v>
      </c>
      <c r="S9" s="46">
        <v>7</v>
      </c>
      <c r="T9" s="46">
        <v>8</v>
      </c>
      <c r="U9" s="46">
        <v>3</v>
      </c>
      <c r="V9" s="46">
        <v>20</v>
      </c>
      <c r="W9" s="44">
        <f t="shared" si="5"/>
        <v>75</v>
      </c>
      <c r="X9" s="47">
        <f t="shared" si="1"/>
        <v>170</v>
      </c>
      <c r="Y9" s="39">
        <v>2</v>
      </c>
      <c r="Z9" s="40">
        <v>0.16805555555555554</v>
      </c>
      <c r="AA9" s="39">
        <v>3</v>
      </c>
      <c r="AB9" s="40">
        <v>0.20416666666666669</v>
      </c>
      <c r="AC9" s="48">
        <f t="shared" si="2"/>
        <v>5</v>
      </c>
      <c r="AD9" s="49">
        <f t="shared" si="3"/>
        <v>0.37222222222222223</v>
      </c>
    </row>
    <row r="10" spans="1:30" x14ac:dyDescent="0.2">
      <c r="A10" s="43">
        <v>8</v>
      </c>
      <c r="B10" s="3">
        <v>1072</v>
      </c>
      <c r="C10" s="27" t="s">
        <v>44</v>
      </c>
      <c r="D10" s="27" t="s">
        <v>42</v>
      </c>
      <c r="E10" s="27" t="s">
        <v>43</v>
      </c>
      <c r="F10" s="55" t="s">
        <v>164</v>
      </c>
      <c r="G10" s="51">
        <v>20</v>
      </c>
      <c r="H10" s="52">
        <v>30</v>
      </c>
      <c r="I10" s="52">
        <v>0</v>
      </c>
      <c r="J10" s="53">
        <v>45</v>
      </c>
      <c r="K10" s="56">
        <v>120</v>
      </c>
      <c r="L10" s="44">
        <f t="shared" si="4"/>
        <v>95</v>
      </c>
      <c r="M10" s="45">
        <v>4</v>
      </c>
      <c r="N10" s="46">
        <v>6</v>
      </c>
      <c r="O10" s="46">
        <v>5</v>
      </c>
      <c r="P10" s="46">
        <v>9</v>
      </c>
      <c r="Q10" s="46">
        <v>6</v>
      </c>
      <c r="R10" s="46">
        <v>2</v>
      </c>
      <c r="S10" s="46">
        <v>8</v>
      </c>
      <c r="T10" s="46">
        <v>7</v>
      </c>
      <c r="U10" s="46">
        <v>3</v>
      </c>
      <c r="V10" s="46">
        <v>0</v>
      </c>
      <c r="W10" s="44">
        <f t="shared" si="5"/>
        <v>50</v>
      </c>
      <c r="X10" s="47">
        <f t="shared" si="1"/>
        <v>145</v>
      </c>
      <c r="Y10" s="39">
        <v>2</v>
      </c>
      <c r="Z10" s="40">
        <v>0.16805555555555554</v>
      </c>
      <c r="AA10" s="39">
        <v>3</v>
      </c>
      <c r="AB10" s="40">
        <v>0.20416666666666669</v>
      </c>
      <c r="AC10" s="48">
        <f t="shared" si="2"/>
        <v>5</v>
      </c>
      <c r="AD10" s="49">
        <f t="shared" si="3"/>
        <v>0.37222222222222223</v>
      </c>
    </row>
    <row r="11" spans="1:30" x14ac:dyDescent="0.2">
      <c r="A11" s="43">
        <v>9</v>
      </c>
      <c r="B11" s="3">
        <v>1091</v>
      </c>
      <c r="C11" s="27" t="s">
        <v>45</v>
      </c>
      <c r="D11" s="27" t="s">
        <v>46</v>
      </c>
      <c r="E11" s="27" t="s">
        <v>47</v>
      </c>
      <c r="F11" s="50" t="s">
        <v>132</v>
      </c>
      <c r="G11" s="51">
        <v>20</v>
      </c>
      <c r="H11" s="52">
        <v>0</v>
      </c>
      <c r="I11" s="52">
        <v>30</v>
      </c>
      <c r="J11" s="53">
        <v>0</v>
      </c>
      <c r="K11" s="56">
        <v>100</v>
      </c>
      <c r="L11" s="44">
        <f t="shared" si="4"/>
        <v>50</v>
      </c>
      <c r="M11" s="45">
        <v>6</v>
      </c>
      <c r="N11" s="46">
        <v>1</v>
      </c>
      <c r="O11" s="46">
        <v>4</v>
      </c>
      <c r="P11" s="46">
        <v>5</v>
      </c>
      <c r="Q11" s="46">
        <v>4</v>
      </c>
      <c r="R11" s="46">
        <v>0</v>
      </c>
      <c r="S11" s="46">
        <v>4</v>
      </c>
      <c r="T11" s="46">
        <v>8</v>
      </c>
      <c r="U11" s="46">
        <v>0</v>
      </c>
      <c r="V11" s="46">
        <v>0</v>
      </c>
      <c r="W11" s="44">
        <f t="shared" si="5"/>
        <v>32</v>
      </c>
      <c r="X11" s="47">
        <f t="shared" si="1"/>
        <v>82</v>
      </c>
      <c r="Y11" s="39">
        <v>2</v>
      </c>
      <c r="Z11" s="40">
        <v>6.5972222222222224E-2</v>
      </c>
      <c r="AA11" s="39">
        <v>3</v>
      </c>
      <c r="AB11" s="40">
        <v>0.22569444444444445</v>
      </c>
      <c r="AC11" s="48">
        <f t="shared" si="2"/>
        <v>5</v>
      </c>
      <c r="AD11" s="49">
        <f t="shared" si="3"/>
        <v>0.29166666666666669</v>
      </c>
    </row>
    <row r="12" spans="1:30" x14ac:dyDescent="0.2">
      <c r="A12" s="43">
        <v>10</v>
      </c>
      <c r="B12" s="3">
        <v>1092</v>
      </c>
      <c r="C12" s="27" t="s">
        <v>48</v>
      </c>
      <c r="D12" s="27" t="s">
        <v>46</v>
      </c>
      <c r="E12" s="27" t="s">
        <v>47</v>
      </c>
      <c r="F12" s="50" t="s">
        <v>132</v>
      </c>
      <c r="G12" s="51">
        <v>20</v>
      </c>
      <c r="H12" s="52">
        <v>0</v>
      </c>
      <c r="I12" s="52">
        <v>30</v>
      </c>
      <c r="J12" s="53">
        <v>0</v>
      </c>
      <c r="K12" s="56">
        <v>100</v>
      </c>
      <c r="L12" s="44">
        <f t="shared" si="4"/>
        <v>50</v>
      </c>
      <c r="M12" s="45">
        <v>4</v>
      </c>
      <c r="N12" s="46">
        <v>3</v>
      </c>
      <c r="O12" s="46">
        <v>4</v>
      </c>
      <c r="P12" s="46">
        <v>5</v>
      </c>
      <c r="Q12" s="46">
        <v>4</v>
      </c>
      <c r="R12" s="46">
        <v>2</v>
      </c>
      <c r="S12" s="46">
        <v>2</v>
      </c>
      <c r="T12" s="46">
        <v>5</v>
      </c>
      <c r="U12" s="46">
        <v>1</v>
      </c>
      <c r="V12" s="46">
        <v>20</v>
      </c>
      <c r="W12" s="44">
        <f t="shared" si="5"/>
        <v>50</v>
      </c>
      <c r="X12" s="47">
        <f t="shared" si="1"/>
        <v>100</v>
      </c>
      <c r="Y12" s="39">
        <v>2</v>
      </c>
      <c r="Z12" s="40">
        <v>6.5972222222222224E-2</v>
      </c>
      <c r="AA12" s="39">
        <v>3</v>
      </c>
      <c r="AB12" s="40">
        <v>0.22569444444444445</v>
      </c>
      <c r="AC12" s="48">
        <f t="shared" si="2"/>
        <v>5</v>
      </c>
      <c r="AD12" s="49">
        <f t="shared" si="3"/>
        <v>0.29166666666666669</v>
      </c>
    </row>
    <row r="13" spans="1:30" x14ac:dyDescent="0.2">
      <c r="A13" s="43">
        <v>11</v>
      </c>
      <c r="B13" s="3">
        <v>1111</v>
      </c>
      <c r="C13" s="27" t="s">
        <v>49</v>
      </c>
      <c r="D13" s="27" t="s">
        <v>50</v>
      </c>
      <c r="E13" s="27" t="s">
        <v>51</v>
      </c>
      <c r="F13" s="50" t="s">
        <v>165</v>
      </c>
      <c r="G13" s="51">
        <v>0</v>
      </c>
      <c r="H13" s="52">
        <v>30</v>
      </c>
      <c r="I13" s="52">
        <v>30</v>
      </c>
      <c r="J13" s="53">
        <v>0</v>
      </c>
      <c r="K13" s="56">
        <v>120</v>
      </c>
      <c r="L13" s="44">
        <f t="shared" si="4"/>
        <v>60</v>
      </c>
      <c r="M13" s="45">
        <v>3</v>
      </c>
      <c r="N13" s="46">
        <v>11</v>
      </c>
      <c r="O13" s="46">
        <v>7</v>
      </c>
      <c r="P13" s="46">
        <v>7</v>
      </c>
      <c r="Q13" s="46">
        <v>7</v>
      </c>
      <c r="R13" s="46">
        <v>2</v>
      </c>
      <c r="S13" s="46">
        <v>12</v>
      </c>
      <c r="T13" s="46">
        <v>8</v>
      </c>
      <c r="U13" s="46">
        <v>4</v>
      </c>
      <c r="V13" s="46">
        <v>20</v>
      </c>
      <c r="W13" s="44">
        <f t="shared" si="5"/>
        <v>81</v>
      </c>
      <c r="X13" s="47">
        <f t="shared" si="1"/>
        <v>141</v>
      </c>
      <c r="Y13" s="39">
        <v>2</v>
      </c>
      <c r="Z13" s="40">
        <v>0.20069444444444443</v>
      </c>
      <c r="AA13" s="39">
        <v>3</v>
      </c>
      <c r="AB13" s="40">
        <v>0.24166666666666667</v>
      </c>
      <c r="AC13" s="48">
        <f t="shared" si="2"/>
        <v>5</v>
      </c>
      <c r="AD13" s="49">
        <f t="shared" si="3"/>
        <v>0.44236111111111109</v>
      </c>
    </row>
    <row r="14" spans="1:30" x14ac:dyDescent="0.2">
      <c r="A14" s="43">
        <v>12</v>
      </c>
      <c r="B14" s="3">
        <v>1112</v>
      </c>
      <c r="C14" s="27" t="s">
        <v>52</v>
      </c>
      <c r="D14" s="27" t="s">
        <v>50</v>
      </c>
      <c r="E14" s="27" t="s">
        <v>51</v>
      </c>
      <c r="F14" s="50" t="s">
        <v>165</v>
      </c>
      <c r="G14" s="51">
        <v>0</v>
      </c>
      <c r="H14" s="52">
        <v>30</v>
      </c>
      <c r="I14" s="52">
        <v>30</v>
      </c>
      <c r="J14" s="53">
        <v>0</v>
      </c>
      <c r="K14" s="56">
        <v>120</v>
      </c>
      <c r="L14" s="44">
        <f t="shared" si="4"/>
        <v>60</v>
      </c>
      <c r="M14" s="45">
        <v>5</v>
      </c>
      <c r="N14" s="46">
        <v>7</v>
      </c>
      <c r="O14" s="46">
        <v>5</v>
      </c>
      <c r="P14" s="46">
        <v>7</v>
      </c>
      <c r="Q14" s="46">
        <v>6</v>
      </c>
      <c r="R14" s="46">
        <v>0</v>
      </c>
      <c r="S14" s="46">
        <v>4</v>
      </c>
      <c r="T14" s="46">
        <v>7</v>
      </c>
      <c r="U14" s="46">
        <v>2</v>
      </c>
      <c r="V14" s="46">
        <v>19</v>
      </c>
      <c r="W14" s="44">
        <f t="shared" si="5"/>
        <v>62</v>
      </c>
      <c r="X14" s="47">
        <f t="shared" si="1"/>
        <v>122</v>
      </c>
      <c r="Y14" s="39">
        <v>2</v>
      </c>
      <c r="Z14" s="40">
        <v>0.20069444444444443</v>
      </c>
      <c r="AA14" s="39">
        <v>3</v>
      </c>
      <c r="AB14" s="40">
        <v>0.24166666666666667</v>
      </c>
      <c r="AC14" s="48">
        <f t="shared" si="2"/>
        <v>5</v>
      </c>
      <c r="AD14" s="49">
        <f t="shared" si="3"/>
        <v>0.44236111111111109</v>
      </c>
    </row>
    <row r="15" spans="1:30" x14ac:dyDescent="0.2">
      <c r="A15" s="43">
        <v>13</v>
      </c>
      <c r="B15" s="3">
        <v>1131</v>
      </c>
      <c r="C15" s="27" t="s">
        <v>53</v>
      </c>
      <c r="D15" s="27" t="s">
        <v>50</v>
      </c>
      <c r="E15" s="27" t="s">
        <v>51</v>
      </c>
      <c r="F15" s="50" t="s">
        <v>165</v>
      </c>
      <c r="G15" s="51">
        <v>20</v>
      </c>
      <c r="H15" s="52">
        <v>0</v>
      </c>
      <c r="I15" s="52">
        <v>0</v>
      </c>
      <c r="J15" s="53">
        <v>0</v>
      </c>
      <c r="K15" s="56">
        <v>30</v>
      </c>
      <c r="L15" s="44">
        <f t="shared" si="4"/>
        <v>20</v>
      </c>
      <c r="M15" s="45">
        <v>5</v>
      </c>
      <c r="N15" s="46">
        <v>9</v>
      </c>
      <c r="O15" s="46">
        <v>7</v>
      </c>
      <c r="P15" s="46">
        <v>8</v>
      </c>
      <c r="Q15" s="46">
        <v>4</v>
      </c>
      <c r="R15" s="46">
        <v>3</v>
      </c>
      <c r="S15" s="46">
        <v>8</v>
      </c>
      <c r="T15" s="46">
        <v>4</v>
      </c>
      <c r="U15" s="46">
        <v>5</v>
      </c>
      <c r="V15" s="46">
        <v>20</v>
      </c>
      <c r="W15" s="44">
        <f t="shared" si="5"/>
        <v>73</v>
      </c>
      <c r="X15" s="47">
        <f t="shared" si="1"/>
        <v>93</v>
      </c>
      <c r="Y15" s="39">
        <v>1</v>
      </c>
      <c r="Z15" s="40">
        <v>0.41666666666666669</v>
      </c>
      <c r="AA15" s="39">
        <v>3</v>
      </c>
      <c r="AB15" s="40">
        <v>0.27986111111111112</v>
      </c>
      <c r="AC15" s="48">
        <f t="shared" si="2"/>
        <v>4</v>
      </c>
      <c r="AD15" s="49">
        <f t="shared" si="3"/>
        <v>0.69652777777777786</v>
      </c>
    </row>
    <row r="16" spans="1:30" x14ac:dyDescent="0.2">
      <c r="A16" s="43">
        <v>14</v>
      </c>
      <c r="B16" s="3">
        <v>1132</v>
      </c>
      <c r="C16" s="27" t="s">
        <v>54</v>
      </c>
      <c r="D16" s="27" t="s">
        <v>50</v>
      </c>
      <c r="E16" s="27" t="s">
        <v>51</v>
      </c>
      <c r="F16" s="50" t="s">
        <v>165</v>
      </c>
      <c r="G16" s="51">
        <v>20</v>
      </c>
      <c r="H16" s="52">
        <v>0</v>
      </c>
      <c r="I16" s="52">
        <v>0</v>
      </c>
      <c r="J16" s="53">
        <v>0</v>
      </c>
      <c r="K16" s="56">
        <v>30</v>
      </c>
      <c r="L16" s="44">
        <f t="shared" si="4"/>
        <v>20</v>
      </c>
      <c r="M16" s="45">
        <v>5</v>
      </c>
      <c r="N16" s="46">
        <v>3</v>
      </c>
      <c r="O16" s="46">
        <v>7</v>
      </c>
      <c r="P16" s="46">
        <v>6</v>
      </c>
      <c r="Q16" s="46">
        <v>5</v>
      </c>
      <c r="R16" s="46">
        <v>2</v>
      </c>
      <c r="S16" s="46">
        <v>5</v>
      </c>
      <c r="T16" s="46">
        <v>4</v>
      </c>
      <c r="U16" s="46">
        <v>6</v>
      </c>
      <c r="V16" s="46">
        <v>11</v>
      </c>
      <c r="W16" s="44">
        <f t="shared" si="5"/>
        <v>54</v>
      </c>
      <c r="X16" s="47">
        <f t="shared" si="1"/>
        <v>74</v>
      </c>
      <c r="Y16" s="39">
        <v>1</v>
      </c>
      <c r="Z16" s="40">
        <v>0.41666666666666669</v>
      </c>
      <c r="AA16" s="39">
        <v>3</v>
      </c>
      <c r="AB16" s="40">
        <v>0.27986111111111112</v>
      </c>
      <c r="AC16" s="48">
        <f t="shared" si="2"/>
        <v>4</v>
      </c>
      <c r="AD16" s="49">
        <f t="shared" si="3"/>
        <v>0.69652777777777786</v>
      </c>
    </row>
    <row r="17" spans="1:30" x14ac:dyDescent="0.2">
      <c r="A17" s="43">
        <v>15</v>
      </c>
      <c r="B17" s="3">
        <v>1151</v>
      </c>
      <c r="C17" s="27" t="s">
        <v>55</v>
      </c>
      <c r="D17" s="27" t="s">
        <v>56</v>
      </c>
      <c r="E17" s="27" t="s">
        <v>57</v>
      </c>
      <c r="F17" s="50" t="s">
        <v>128</v>
      </c>
      <c r="G17" s="51">
        <v>0</v>
      </c>
      <c r="H17" s="52">
        <v>0</v>
      </c>
      <c r="I17" s="52">
        <v>0</v>
      </c>
      <c r="J17" s="53">
        <v>0</v>
      </c>
      <c r="K17" s="54">
        <v>120</v>
      </c>
      <c r="L17" s="44">
        <f t="shared" si="4"/>
        <v>0</v>
      </c>
      <c r="M17" s="45">
        <v>2</v>
      </c>
      <c r="N17" s="46">
        <v>1</v>
      </c>
      <c r="O17" s="46">
        <v>5</v>
      </c>
      <c r="P17" s="46">
        <v>7</v>
      </c>
      <c r="Q17" s="46">
        <v>2</v>
      </c>
      <c r="R17" s="46">
        <v>0</v>
      </c>
      <c r="S17" s="46">
        <v>6</v>
      </c>
      <c r="T17" s="46">
        <v>7</v>
      </c>
      <c r="U17" s="46">
        <v>4</v>
      </c>
      <c r="V17" s="46">
        <v>8</v>
      </c>
      <c r="W17" s="44">
        <f t="shared" si="5"/>
        <v>42</v>
      </c>
      <c r="X17" s="47">
        <f t="shared" si="1"/>
        <v>42</v>
      </c>
      <c r="Y17" s="39">
        <v>2</v>
      </c>
      <c r="Z17" s="40">
        <v>0.41666666666666669</v>
      </c>
      <c r="AA17" s="39">
        <v>2</v>
      </c>
      <c r="AB17" s="40">
        <v>0.41666666666666669</v>
      </c>
      <c r="AC17" s="48">
        <f t="shared" si="2"/>
        <v>4</v>
      </c>
      <c r="AD17" s="49">
        <f t="shared" si="3"/>
        <v>0.83333333333333337</v>
      </c>
    </row>
    <row r="18" spans="1:30" x14ac:dyDescent="0.2">
      <c r="A18" s="43">
        <v>16</v>
      </c>
      <c r="B18" s="3">
        <v>1152</v>
      </c>
      <c r="C18" s="27" t="s">
        <v>58</v>
      </c>
      <c r="D18" s="27" t="s">
        <v>56</v>
      </c>
      <c r="E18" s="27" t="s">
        <v>57</v>
      </c>
      <c r="F18" s="50" t="s">
        <v>128</v>
      </c>
      <c r="G18" s="51">
        <v>0</v>
      </c>
      <c r="H18" s="52">
        <v>0</v>
      </c>
      <c r="I18" s="52">
        <v>0</v>
      </c>
      <c r="J18" s="53">
        <v>0</v>
      </c>
      <c r="K18" s="54">
        <v>120</v>
      </c>
      <c r="L18" s="44">
        <f t="shared" si="4"/>
        <v>0</v>
      </c>
      <c r="M18" s="45">
        <v>4</v>
      </c>
      <c r="N18" s="46">
        <v>3</v>
      </c>
      <c r="O18" s="46">
        <v>7</v>
      </c>
      <c r="P18" s="46">
        <v>6</v>
      </c>
      <c r="Q18" s="46">
        <v>6</v>
      </c>
      <c r="R18" s="46">
        <v>0</v>
      </c>
      <c r="S18" s="46">
        <v>12</v>
      </c>
      <c r="T18" s="46">
        <v>7</v>
      </c>
      <c r="U18" s="46">
        <v>4</v>
      </c>
      <c r="V18" s="46">
        <v>8</v>
      </c>
      <c r="W18" s="44">
        <f t="shared" si="5"/>
        <v>57</v>
      </c>
      <c r="X18" s="47">
        <f t="shared" si="1"/>
        <v>57</v>
      </c>
      <c r="Y18" s="39">
        <v>2</v>
      </c>
      <c r="Z18" s="40">
        <v>0.41666666666666669</v>
      </c>
      <c r="AA18" s="39">
        <v>2</v>
      </c>
      <c r="AB18" s="40">
        <v>0.41666666666666669</v>
      </c>
      <c r="AC18" s="48">
        <f t="shared" si="2"/>
        <v>4</v>
      </c>
      <c r="AD18" s="49">
        <f t="shared" si="3"/>
        <v>0.83333333333333337</v>
      </c>
    </row>
    <row r="19" spans="1:30" x14ac:dyDescent="0.2">
      <c r="A19" s="43">
        <v>17</v>
      </c>
      <c r="B19" s="3">
        <v>1181</v>
      </c>
      <c r="C19" s="27" t="s">
        <v>59</v>
      </c>
      <c r="D19" s="27" t="s">
        <v>60</v>
      </c>
      <c r="E19" s="27" t="s">
        <v>57</v>
      </c>
      <c r="F19" s="50" t="s">
        <v>142</v>
      </c>
      <c r="G19" s="51">
        <v>20</v>
      </c>
      <c r="H19" s="52">
        <v>0</v>
      </c>
      <c r="I19" s="52">
        <v>0</v>
      </c>
      <c r="J19" s="53">
        <v>0</v>
      </c>
      <c r="K19" s="56">
        <v>95</v>
      </c>
      <c r="L19" s="44">
        <f t="shared" si="4"/>
        <v>20</v>
      </c>
      <c r="M19" s="45">
        <v>6</v>
      </c>
      <c r="N19" s="46">
        <v>4</v>
      </c>
      <c r="O19" s="46">
        <v>4</v>
      </c>
      <c r="P19" s="46">
        <v>3</v>
      </c>
      <c r="Q19" s="46">
        <v>2</v>
      </c>
      <c r="R19" s="46">
        <v>0</v>
      </c>
      <c r="S19" s="46">
        <v>9</v>
      </c>
      <c r="T19" s="46">
        <v>6</v>
      </c>
      <c r="U19" s="46">
        <v>1</v>
      </c>
      <c r="V19" s="46">
        <v>0</v>
      </c>
      <c r="W19" s="44">
        <f t="shared" si="5"/>
        <v>35</v>
      </c>
      <c r="X19" s="47">
        <f t="shared" si="1"/>
        <v>55</v>
      </c>
      <c r="Y19" s="39">
        <v>2</v>
      </c>
      <c r="Z19" s="40">
        <v>0.26527777777777778</v>
      </c>
      <c r="AA19" s="39">
        <v>3</v>
      </c>
      <c r="AB19" s="40">
        <v>0.29166666666666669</v>
      </c>
      <c r="AC19" s="48">
        <f t="shared" si="2"/>
        <v>5</v>
      </c>
      <c r="AD19" s="49">
        <f t="shared" si="3"/>
        <v>0.55694444444444446</v>
      </c>
    </row>
    <row r="20" spans="1:30" x14ac:dyDescent="0.2">
      <c r="A20" s="43">
        <v>18</v>
      </c>
      <c r="B20" s="3">
        <v>1182</v>
      </c>
      <c r="C20" s="27" t="s">
        <v>61</v>
      </c>
      <c r="D20" s="27" t="s">
        <v>60</v>
      </c>
      <c r="E20" s="27" t="s">
        <v>57</v>
      </c>
      <c r="F20" s="50" t="s">
        <v>142</v>
      </c>
      <c r="G20" s="51">
        <v>20</v>
      </c>
      <c r="H20" s="52">
        <v>0</v>
      </c>
      <c r="I20" s="52">
        <v>0</v>
      </c>
      <c r="J20" s="53">
        <v>0</v>
      </c>
      <c r="K20" s="56">
        <v>95</v>
      </c>
      <c r="L20" s="44">
        <f t="shared" si="4"/>
        <v>20</v>
      </c>
      <c r="M20" s="45">
        <v>5</v>
      </c>
      <c r="N20" s="46">
        <v>5</v>
      </c>
      <c r="O20" s="46">
        <v>7</v>
      </c>
      <c r="P20" s="46">
        <v>4</v>
      </c>
      <c r="Q20" s="46">
        <v>6</v>
      </c>
      <c r="R20" s="46">
        <v>0</v>
      </c>
      <c r="S20" s="46">
        <v>3</v>
      </c>
      <c r="T20" s="46">
        <v>8</v>
      </c>
      <c r="U20" s="46">
        <v>4</v>
      </c>
      <c r="V20" s="46">
        <v>9</v>
      </c>
      <c r="W20" s="44">
        <f t="shared" si="5"/>
        <v>51</v>
      </c>
      <c r="X20" s="47">
        <f t="shared" si="1"/>
        <v>71</v>
      </c>
      <c r="Y20" s="39">
        <v>2</v>
      </c>
      <c r="Z20" s="40">
        <v>0.26527777777777778</v>
      </c>
      <c r="AA20" s="39">
        <v>3</v>
      </c>
      <c r="AB20" s="40">
        <v>0.29166666666666669</v>
      </c>
      <c r="AC20" s="48">
        <f t="shared" si="2"/>
        <v>5</v>
      </c>
      <c r="AD20" s="49">
        <f t="shared" si="3"/>
        <v>0.55694444444444446</v>
      </c>
    </row>
    <row r="21" spans="1:30" x14ac:dyDescent="0.2">
      <c r="A21" s="43">
        <v>19</v>
      </c>
      <c r="B21" s="3">
        <v>1191</v>
      </c>
      <c r="C21" s="27" t="s">
        <v>62</v>
      </c>
      <c r="D21" s="27" t="s">
        <v>63</v>
      </c>
      <c r="E21" s="27" t="s">
        <v>64</v>
      </c>
      <c r="F21" s="50" t="s">
        <v>131</v>
      </c>
      <c r="G21" s="51">
        <v>20</v>
      </c>
      <c r="H21" s="52">
        <v>30</v>
      </c>
      <c r="I21" s="52">
        <v>30</v>
      </c>
      <c r="J21" s="53">
        <v>45</v>
      </c>
      <c r="K21" s="56">
        <v>97</v>
      </c>
      <c r="L21" s="44">
        <f t="shared" si="4"/>
        <v>125</v>
      </c>
      <c r="M21" s="45">
        <v>5</v>
      </c>
      <c r="N21" s="46">
        <v>4</v>
      </c>
      <c r="O21" s="46">
        <v>7</v>
      </c>
      <c r="P21" s="46">
        <v>3</v>
      </c>
      <c r="Q21" s="46">
        <v>4</v>
      </c>
      <c r="R21" s="46">
        <v>0</v>
      </c>
      <c r="S21" s="46">
        <v>7</v>
      </c>
      <c r="T21" s="46">
        <v>4</v>
      </c>
      <c r="U21" s="46">
        <v>2</v>
      </c>
      <c r="V21" s="46">
        <v>8</v>
      </c>
      <c r="W21" s="44">
        <f t="shared" si="5"/>
        <v>44</v>
      </c>
      <c r="X21" s="47">
        <f t="shared" si="1"/>
        <v>169</v>
      </c>
      <c r="Y21" s="39">
        <v>2</v>
      </c>
      <c r="Z21" s="40">
        <v>0.12847222222222224</v>
      </c>
      <c r="AA21" s="39">
        <v>3</v>
      </c>
      <c r="AB21" s="40">
        <v>0.16319444444444445</v>
      </c>
      <c r="AC21" s="48">
        <f t="shared" si="2"/>
        <v>5</v>
      </c>
      <c r="AD21" s="49">
        <f t="shared" si="3"/>
        <v>0.29166666666666669</v>
      </c>
    </row>
    <row r="22" spans="1:30" x14ac:dyDescent="0.2">
      <c r="A22" s="43">
        <v>20</v>
      </c>
      <c r="B22" s="3">
        <v>1192</v>
      </c>
      <c r="C22" s="27" t="s">
        <v>65</v>
      </c>
      <c r="D22" s="27" t="s">
        <v>63</v>
      </c>
      <c r="E22" s="27" t="s">
        <v>64</v>
      </c>
      <c r="F22" s="50" t="s">
        <v>131</v>
      </c>
      <c r="G22" s="51">
        <v>20</v>
      </c>
      <c r="H22" s="52">
        <v>30</v>
      </c>
      <c r="I22" s="52">
        <v>30</v>
      </c>
      <c r="J22" s="53">
        <v>45</v>
      </c>
      <c r="K22" s="56">
        <v>97</v>
      </c>
      <c r="L22" s="44">
        <f t="shared" si="4"/>
        <v>125</v>
      </c>
      <c r="M22" s="45">
        <v>5</v>
      </c>
      <c r="N22" s="46">
        <v>2</v>
      </c>
      <c r="O22" s="46">
        <v>7</v>
      </c>
      <c r="P22" s="46">
        <v>8</v>
      </c>
      <c r="Q22" s="46">
        <v>3</v>
      </c>
      <c r="R22" s="46">
        <v>0</v>
      </c>
      <c r="S22" s="46">
        <v>6</v>
      </c>
      <c r="T22" s="46">
        <v>7</v>
      </c>
      <c r="U22" s="46">
        <v>2</v>
      </c>
      <c r="V22" s="46">
        <v>8</v>
      </c>
      <c r="W22" s="44">
        <f t="shared" si="5"/>
        <v>48</v>
      </c>
      <c r="X22" s="47">
        <f t="shared" si="1"/>
        <v>173</v>
      </c>
      <c r="Y22" s="39">
        <v>2</v>
      </c>
      <c r="Z22" s="40">
        <v>0.12847222222222224</v>
      </c>
      <c r="AA22" s="39">
        <v>3</v>
      </c>
      <c r="AB22" s="40">
        <v>0.16319444444444445</v>
      </c>
      <c r="AC22" s="48">
        <f t="shared" si="2"/>
        <v>5</v>
      </c>
      <c r="AD22" s="49">
        <f t="shared" si="3"/>
        <v>0.29166666666666669</v>
      </c>
    </row>
    <row r="23" spans="1:30" x14ac:dyDescent="0.2">
      <c r="A23" s="43">
        <v>21</v>
      </c>
      <c r="B23" s="3">
        <v>1221</v>
      </c>
      <c r="C23" s="27" t="s">
        <v>66</v>
      </c>
      <c r="D23" s="27" t="s">
        <v>67</v>
      </c>
      <c r="E23" s="27" t="s">
        <v>68</v>
      </c>
      <c r="F23" s="50" t="s">
        <v>138</v>
      </c>
      <c r="G23" s="51">
        <v>0</v>
      </c>
      <c r="H23" s="52">
        <v>0</v>
      </c>
      <c r="I23" s="52">
        <v>30</v>
      </c>
      <c r="J23" s="53">
        <v>0</v>
      </c>
      <c r="K23" s="56">
        <v>65</v>
      </c>
      <c r="L23" s="44">
        <f t="shared" si="4"/>
        <v>30</v>
      </c>
      <c r="M23" s="45">
        <v>4</v>
      </c>
      <c r="N23" s="46">
        <v>8</v>
      </c>
      <c r="O23" s="46">
        <v>5</v>
      </c>
      <c r="P23" s="46">
        <v>7</v>
      </c>
      <c r="Q23" s="46">
        <v>4</v>
      </c>
      <c r="R23" s="46">
        <v>0</v>
      </c>
      <c r="S23" s="46">
        <v>9</v>
      </c>
      <c r="T23" s="46">
        <v>7</v>
      </c>
      <c r="U23" s="46">
        <v>5</v>
      </c>
      <c r="V23" s="46">
        <v>8</v>
      </c>
      <c r="W23" s="44">
        <f t="shared" si="5"/>
        <v>57</v>
      </c>
      <c r="X23" s="47">
        <f t="shared" si="1"/>
        <v>87</v>
      </c>
      <c r="Y23" s="39">
        <v>2</v>
      </c>
      <c r="Z23" s="40">
        <v>0.27916666666666667</v>
      </c>
      <c r="AA23" s="39">
        <v>2</v>
      </c>
      <c r="AB23" s="40">
        <v>0.41666666666666669</v>
      </c>
      <c r="AC23" s="48">
        <f t="shared" si="2"/>
        <v>4</v>
      </c>
      <c r="AD23" s="49">
        <f t="shared" si="3"/>
        <v>0.6958333333333333</v>
      </c>
    </row>
    <row r="24" spans="1:30" x14ac:dyDescent="0.2">
      <c r="A24" s="43">
        <v>22</v>
      </c>
      <c r="B24" s="3">
        <v>1222</v>
      </c>
      <c r="C24" s="27" t="s">
        <v>69</v>
      </c>
      <c r="D24" s="27" t="s">
        <v>67</v>
      </c>
      <c r="E24" s="27" t="s">
        <v>68</v>
      </c>
      <c r="F24" s="50" t="s">
        <v>138</v>
      </c>
      <c r="G24" s="51">
        <v>0</v>
      </c>
      <c r="H24" s="52">
        <v>0</v>
      </c>
      <c r="I24" s="52">
        <v>30</v>
      </c>
      <c r="J24" s="53">
        <v>0</v>
      </c>
      <c r="K24" s="56">
        <v>65</v>
      </c>
      <c r="L24" s="44">
        <f t="shared" si="4"/>
        <v>30</v>
      </c>
      <c r="M24" s="45">
        <v>4</v>
      </c>
      <c r="N24" s="46">
        <v>1</v>
      </c>
      <c r="O24" s="46">
        <v>5</v>
      </c>
      <c r="P24" s="46">
        <v>5</v>
      </c>
      <c r="Q24" s="46">
        <v>2</v>
      </c>
      <c r="R24" s="46">
        <v>0</v>
      </c>
      <c r="S24" s="46">
        <v>2</v>
      </c>
      <c r="T24" s="46">
        <v>3</v>
      </c>
      <c r="U24" s="46">
        <v>1</v>
      </c>
      <c r="V24" s="46">
        <v>8</v>
      </c>
      <c r="W24" s="44">
        <f t="shared" si="5"/>
        <v>31</v>
      </c>
      <c r="X24" s="47">
        <f t="shared" si="1"/>
        <v>61</v>
      </c>
      <c r="Y24" s="39">
        <v>2</v>
      </c>
      <c r="Z24" s="40">
        <v>0.27916666666666667</v>
      </c>
      <c r="AA24" s="39">
        <v>2</v>
      </c>
      <c r="AB24" s="40">
        <v>0.41666666666666669</v>
      </c>
      <c r="AC24" s="48">
        <f t="shared" si="2"/>
        <v>4</v>
      </c>
      <c r="AD24" s="49">
        <f t="shared" si="3"/>
        <v>0.6958333333333333</v>
      </c>
    </row>
    <row r="25" spans="1:30" x14ac:dyDescent="0.2">
      <c r="A25" s="43">
        <v>23</v>
      </c>
      <c r="B25" s="3">
        <v>1231</v>
      </c>
      <c r="C25" s="27" t="s">
        <v>70</v>
      </c>
      <c r="D25" s="27" t="s">
        <v>71</v>
      </c>
      <c r="E25" s="27" t="s">
        <v>72</v>
      </c>
      <c r="F25" s="50" t="s">
        <v>136</v>
      </c>
      <c r="G25" s="51">
        <v>20</v>
      </c>
      <c r="H25" s="52">
        <v>0</v>
      </c>
      <c r="I25" s="52">
        <v>0</v>
      </c>
      <c r="J25" s="53">
        <v>0</v>
      </c>
      <c r="K25" s="56">
        <v>30</v>
      </c>
      <c r="L25" s="44">
        <f t="shared" si="4"/>
        <v>20</v>
      </c>
      <c r="M25" s="45">
        <v>3</v>
      </c>
      <c r="N25" s="46">
        <v>1</v>
      </c>
      <c r="O25" s="46">
        <v>6</v>
      </c>
      <c r="P25" s="46">
        <v>7</v>
      </c>
      <c r="Q25" s="46">
        <v>0</v>
      </c>
      <c r="R25" s="46">
        <v>0</v>
      </c>
      <c r="S25" s="46">
        <v>3</v>
      </c>
      <c r="T25" s="46">
        <v>4</v>
      </c>
      <c r="U25" s="46">
        <v>4</v>
      </c>
      <c r="V25" s="46">
        <v>15</v>
      </c>
      <c r="W25" s="44">
        <f t="shared" si="5"/>
        <v>43</v>
      </c>
      <c r="X25" s="47">
        <f t="shared" si="1"/>
        <v>63</v>
      </c>
      <c r="Y25" s="39">
        <v>2</v>
      </c>
      <c r="Z25" s="40">
        <v>0.29583333333333334</v>
      </c>
      <c r="AA25" s="39">
        <v>2</v>
      </c>
      <c r="AB25" s="40">
        <v>0.41666666666666669</v>
      </c>
      <c r="AC25" s="48">
        <f t="shared" si="2"/>
        <v>4</v>
      </c>
      <c r="AD25" s="49">
        <f t="shared" si="3"/>
        <v>0.71250000000000002</v>
      </c>
    </row>
    <row r="26" spans="1:30" x14ac:dyDescent="0.2">
      <c r="A26" s="43">
        <v>24</v>
      </c>
      <c r="B26" s="3">
        <v>1232</v>
      </c>
      <c r="C26" s="27" t="s">
        <v>73</v>
      </c>
      <c r="D26" s="27" t="s">
        <v>71</v>
      </c>
      <c r="E26" s="27" t="s">
        <v>72</v>
      </c>
      <c r="F26" s="50" t="s">
        <v>136</v>
      </c>
      <c r="G26" s="51">
        <v>20</v>
      </c>
      <c r="H26" s="52">
        <v>0</v>
      </c>
      <c r="I26" s="52">
        <v>0</v>
      </c>
      <c r="J26" s="53">
        <v>0</v>
      </c>
      <c r="K26" s="56">
        <v>30</v>
      </c>
      <c r="L26" s="44">
        <f t="shared" si="4"/>
        <v>20</v>
      </c>
      <c r="M26" s="45">
        <v>6</v>
      </c>
      <c r="N26" s="46">
        <v>1</v>
      </c>
      <c r="O26" s="46">
        <v>5</v>
      </c>
      <c r="P26" s="46">
        <v>6</v>
      </c>
      <c r="Q26" s="46">
        <v>6</v>
      </c>
      <c r="R26" s="46">
        <v>0</v>
      </c>
      <c r="S26" s="46">
        <v>4</v>
      </c>
      <c r="T26" s="46">
        <v>5</v>
      </c>
      <c r="U26" s="46">
        <v>3</v>
      </c>
      <c r="V26" s="46">
        <v>18</v>
      </c>
      <c r="W26" s="44">
        <f t="shared" si="5"/>
        <v>54</v>
      </c>
      <c r="X26" s="47">
        <f t="shared" si="1"/>
        <v>74</v>
      </c>
      <c r="Y26" s="39">
        <v>2</v>
      </c>
      <c r="Z26" s="40">
        <v>0.29583333333333334</v>
      </c>
      <c r="AA26" s="39">
        <v>2</v>
      </c>
      <c r="AB26" s="40">
        <v>0.41666666666666669</v>
      </c>
      <c r="AC26" s="48">
        <f t="shared" si="2"/>
        <v>4</v>
      </c>
      <c r="AD26" s="49">
        <f t="shared" si="3"/>
        <v>0.71250000000000002</v>
      </c>
    </row>
    <row r="27" spans="1:30" x14ac:dyDescent="0.2">
      <c r="A27" s="43">
        <v>25</v>
      </c>
      <c r="B27" s="3">
        <v>1271</v>
      </c>
      <c r="C27" s="27" t="s">
        <v>74</v>
      </c>
      <c r="D27" s="27" t="s">
        <v>75</v>
      </c>
      <c r="E27" s="27" t="s">
        <v>76</v>
      </c>
      <c r="F27" s="50" t="s">
        <v>139</v>
      </c>
      <c r="G27" s="51">
        <v>20</v>
      </c>
      <c r="H27" s="52">
        <v>0</v>
      </c>
      <c r="I27" s="52">
        <v>0</v>
      </c>
      <c r="J27" s="53">
        <v>0</v>
      </c>
      <c r="K27" s="56">
        <v>120</v>
      </c>
      <c r="L27" s="44">
        <f t="shared" si="4"/>
        <v>20</v>
      </c>
      <c r="M27" s="45">
        <v>6</v>
      </c>
      <c r="N27" s="46">
        <v>3</v>
      </c>
      <c r="O27" s="46">
        <v>7</v>
      </c>
      <c r="P27" s="46">
        <v>7</v>
      </c>
      <c r="Q27" s="46">
        <v>3</v>
      </c>
      <c r="R27" s="46">
        <v>0</v>
      </c>
      <c r="S27" s="46">
        <v>4</v>
      </c>
      <c r="T27" s="46">
        <v>5</v>
      </c>
      <c r="U27" s="46">
        <v>2</v>
      </c>
      <c r="V27" s="46">
        <v>8</v>
      </c>
      <c r="W27" s="44">
        <f t="shared" si="5"/>
        <v>45</v>
      </c>
      <c r="X27" s="47">
        <f t="shared" si="1"/>
        <v>65</v>
      </c>
      <c r="Y27" s="39">
        <v>2</v>
      </c>
      <c r="Z27" s="40">
        <v>0.36041666666666666</v>
      </c>
      <c r="AA27" s="39">
        <v>0</v>
      </c>
      <c r="AB27" s="40">
        <v>0.41666666666666669</v>
      </c>
      <c r="AC27" s="48">
        <f t="shared" si="2"/>
        <v>2</v>
      </c>
      <c r="AD27" s="49">
        <f t="shared" si="3"/>
        <v>0.77708333333333335</v>
      </c>
    </row>
    <row r="28" spans="1:30" x14ac:dyDescent="0.2">
      <c r="A28" s="43">
        <v>26</v>
      </c>
      <c r="B28" s="3">
        <v>1272</v>
      </c>
      <c r="C28" s="27" t="s">
        <v>77</v>
      </c>
      <c r="D28" s="27" t="s">
        <v>75</v>
      </c>
      <c r="E28" s="27" t="s">
        <v>76</v>
      </c>
      <c r="F28" s="50" t="s">
        <v>139</v>
      </c>
      <c r="G28" s="51">
        <v>20</v>
      </c>
      <c r="H28" s="52">
        <v>0</v>
      </c>
      <c r="I28" s="52">
        <v>0</v>
      </c>
      <c r="J28" s="53">
        <v>0</v>
      </c>
      <c r="K28" s="56">
        <v>120</v>
      </c>
      <c r="L28" s="44">
        <f t="shared" ref="L28:L62" si="6">0+SUM(G28:J28)</f>
        <v>20</v>
      </c>
      <c r="M28" s="45">
        <v>6</v>
      </c>
      <c r="N28" s="46">
        <v>2</v>
      </c>
      <c r="O28" s="46">
        <v>5</v>
      </c>
      <c r="P28" s="46">
        <v>4</v>
      </c>
      <c r="Q28" s="46">
        <v>4</v>
      </c>
      <c r="R28" s="46">
        <v>0</v>
      </c>
      <c r="S28" s="46">
        <v>5</v>
      </c>
      <c r="T28" s="46">
        <v>4</v>
      </c>
      <c r="U28" s="46">
        <v>1</v>
      </c>
      <c r="V28" s="46">
        <v>8</v>
      </c>
      <c r="W28" s="44">
        <f t="shared" si="5"/>
        <v>39</v>
      </c>
      <c r="X28" s="47">
        <f t="shared" si="1"/>
        <v>59</v>
      </c>
      <c r="Y28" s="39">
        <v>2</v>
      </c>
      <c r="Z28" s="40">
        <v>0.36041666666666666</v>
      </c>
      <c r="AA28" s="39">
        <v>0</v>
      </c>
      <c r="AB28" s="40">
        <v>0.41666666666666669</v>
      </c>
      <c r="AC28" s="48">
        <f t="shared" si="2"/>
        <v>2</v>
      </c>
      <c r="AD28" s="49">
        <f t="shared" si="3"/>
        <v>0.77708333333333335</v>
      </c>
    </row>
    <row r="29" spans="1:30" ht="25.5" x14ac:dyDescent="0.2">
      <c r="A29" s="43">
        <v>27</v>
      </c>
      <c r="B29" s="3">
        <v>1281</v>
      </c>
      <c r="C29" s="27" t="s">
        <v>78</v>
      </c>
      <c r="D29" s="27" t="s">
        <v>79</v>
      </c>
      <c r="E29" s="27" t="s">
        <v>80</v>
      </c>
      <c r="F29" s="55" t="s">
        <v>133</v>
      </c>
      <c r="G29" s="51">
        <v>20</v>
      </c>
      <c r="H29" s="52">
        <v>0</v>
      </c>
      <c r="I29" s="52">
        <v>0</v>
      </c>
      <c r="J29" s="53">
        <v>0</v>
      </c>
      <c r="K29" s="56">
        <v>40</v>
      </c>
      <c r="L29" s="44">
        <f t="shared" si="6"/>
        <v>20</v>
      </c>
      <c r="M29" s="45">
        <v>7</v>
      </c>
      <c r="N29" s="46">
        <v>2</v>
      </c>
      <c r="O29" s="46">
        <v>4</v>
      </c>
      <c r="P29" s="46">
        <v>5</v>
      </c>
      <c r="Q29" s="46">
        <v>4</v>
      </c>
      <c r="R29" s="46">
        <v>0</v>
      </c>
      <c r="S29" s="46">
        <v>7</v>
      </c>
      <c r="T29" s="46">
        <v>6</v>
      </c>
      <c r="U29" s="46">
        <v>5</v>
      </c>
      <c r="V29" s="46">
        <v>11</v>
      </c>
      <c r="W29" s="44">
        <f t="shared" si="5"/>
        <v>51</v>
      </c>
      <c r="X29" s="47">
        <f t="shared" si="1"/>
        <v>71</v>
      </c>
      <c r="Y29" s="39">
        <v>2</v>
      </c>
      <c r="Z29" s="40">
        <v>0.24374999999999999</v>
      </c>
      <c r="AA29" s="39">
        <v>2</v>
      </c>
      <c r="AB29" s="40">
        <v>0.41666666666666669</v>
      </c>
      <c r="AC29" s="48">
        <f t="shared" si="2"/>
        <v>4</v>
      </c>
      <c r="AD29" s="49">
        <f t="shared" si="3"/>
        <v>0.66041666666666665</v>
      </c>
    </row>
    <row r="30" spans="1:30" ht="25.5" x14ac:dyDescent="0.2">
      <c r="A30" s="43">
        <v>28</v>
      </c>
      <c r="B30" s="3">
        <v>1282</v>
      </c>
      <c r="C30" s="27" t="s">
        <v>81</v>
      </c>
      <c r="D30" s="27" t="s">
        <v>79</v>
      </c>
      <c r="E30" s="27" t="s">
        <v>80</v>
      </c>
      <c r="F30" s="55" t="s">
        <v>133</v>
      </c>
      <c r="G30" s="51">
        <v>20</v>
      </c>
      <c r="H30" s="52">
        <v>0</v>
      </c>
      <c r="I30" s="52">
        <v>0</v>
      </c>
      <c r="J30" s="53">
        <v>0</v>
      </c>
      <c r="K30" s="56">
        <v>40</v>
      </c>
      <c r="L30" s="44">
        <f t="shared" si="6"/>
        <v>20</v>
      </c>
      <c r="M30" s="45">
        <v>6</v>
      </c>
      <c r="N30" s="46">
        <v>0</v>
      </c>
      <c r="O30" s="46">
        <v>4</v>
      </c>
      <c r="P30" s="46">
        <v>7</v>
      </c>
      <c r="Q30" s="46">
        <v>6</v>
      </c>
      <c r="R30" s="46">
        <v>0</v>
      </c>
      <c r="S30" s="46">
        <v>6</v>
      </c>
      <c r="T30" s="46">
        <v>8</v>
      </c>
      <c r="U30" s="46">
        <v>1</v>
      </c>
      <c r="V30" s="46">
        <v>11</v>
      </c>
      <c r="W30" s="44">
        <f t="shared" si="5"/>
        <v>49</v>
      </c>
      <c r="X30" s="47">
        <f t="shared" si="1"/>
        <v>69</v>
      </c>
      <c r="Y30" s="39">
        <v>2</v>
      </c>
      <c r="Z30" s="40">
        <v>0.24374999999999999</v>
      </c>
      <c r="AA30" s="39">
        <v>2</v>
      </c>
      <c r="AB30" s="40">
        <v>0.41666666666666669</v>
      </c>
      <c r="AC30" s="48">
        <f t="shared" si="2"/>
        <v>4</v>
      </c>
      <c r="AD30" s="49">
        <f t="shared" si="3"/>
        <v>0.66041666666666665</v>
      </c>
    </row>
    <row r="31" spans="1:30" x14ac:dyDescent="0.2">
      <c r="A31" s="43">
        <v>29</v>
      </c>
      <c r="B31" s="3">
        <v>1291</v>
      </c>
      <c r="C31" s="27" t="s">
        <v>82</v>
      </c>
      <c r="D31" s="27" t="s">
        <v>83</v>
      </c>
      <c r="E31" s="27" t="s">
        <v>84</v>
      </c>
      <c r="F31" s="50" t="s">
        <v>135</v>
      </c>
      <c r="G31" s="51">
        <v>20</v>
      </c>
      <c r="H31" s="52">
        <v>0</v>
      </c>
      <c r="I31" s="52">
        <v>0</v>
      </c>
      <c r="J31" s="53">
        <v>0</v>
      </c>
      <c r="K31" s="56">
        <v>35</v>
      </c>
      <c r="L31" s="44">
        <f t="shared" si="6"/>
        <v>20</v>
      </c>
      <c r="M31" s="45">
        <v>4</v>
      </c>
      <c r="N31" s="46">
        <v>0</v>
      </c>
      <c r="O31" s="46">
        <v>7</v>
      </c>
      <c r="P31" s="46">
        <v>6</v>
      </c>
      <c r="Q31" s="46">
        <v>0</v>
      </c>
      <c r="R31" s="46">
        <v>0</v>
      </c>
      <c r="S31" s="46">
        <v>0</v>
      </c>
      <c r="T31" s="46">
        <v>7</v>
      </c>
      <c r="U31" s="46">
        <v>3</v>
      </c>
      <c r="V31" s="46">
        <v>20</v>
      </c>
      <c r="W31" s="44">
        <f t="shared" si="5"/>
        <v>47</v>
      </c>
      <c r="X31" s="47">
        <f t="shared" si="1"/>
        <v>67</v>
      </c>
      <c r="Y31" s="39">
        <v>2</v>
      </c>
      <c r="Z31" s="40">
        <v>0.27083333333333331</v>
      </c>
      <c r="AA31" s="39">
        <v>2</v>
      </c>
      <c r="AB31" s="40">
        <v>0.41666666666666669</v>
      </c>
      <c r="AC31" s="48">
        <f t="shared" si="2"/>
        <v>4</v>
      </c>
      <c r="AD31" s="49">
        <f t="shared" si="3"/>
        <v>0.6875</v>
      </c>
    </row>
    <row r="32" spans="1:30" x14ac:dyDescent="0.2">
      <c r="A32" s="43">
        <v>30</v>
      </c>
      <c r="B32" s="3">
        <v>1292</v>
      </c>
      <c r="C32" s="27" t="s">
        <v>85</v>
      </c>
      <c r="D32" s="27" t="s">
        <v>83</v>
      </c>
      <c r="E32" s="27" t="s">
        <v>84</v>
      </c>
      <c r="F32" s="50" t="s">
        <v>135</v>
      </c>
      <c r="G32" s="51">
        <v>20</v>
      </c>
      <c r="H32" s="52">
        <v>0</v>
      </c>
      <c r="I32" s="52">
        <v>0</v>
      </c>
      <c r="J32" s="53">
        <v>0</v>
      </c>
      <c r="K32" s="56">
        <v>35</v>
      </c>
      <c r="L32" s="44">
        <f t="shared" si="6"/>
        <v>20</v>
      </c>
      <c r="M32" s="45">
        <v>4</v>
      </c>
      <c r="N32" s="46">
        <v>4</v>
      </c>
      <c r="O32" s="46">
        <v>7</v>
      </c>
      <c r="P32" s="46">
        <v>5</v>
      </c>
      <c r="Q32" s="46">
        <v>3</v>
      </c>
      <c r="R32" s="46">
        <v>0</v>
      </c>
      <c r="S32" s="46">
        <v>5</v>
      </c>
      <c r="T32" s="46">
        <v>6</v>
      </c>
      <c r="U32" s="46">
        <v>2</v>
      </c>
      <c r="V32" s="46">
        <v>14</v>
      </c>
      <c r="W32" s="44">
        <f t="shared" si="5"/>
        <v>50</v>
      </c>
      <c r="X32" s="47">
        <f t="shared" si="1"/>
        <v>70</v>
      </c>
      <c r="Y32" s="39">
        <v>2</v>
      </c>
      <c r="Z32" s="40">
        <v>0.27083333333333331</v>
      </c>
      <c r="AA32" s="39">
        <v>2</v>
      </c>
      <c r="AB32" s="40">
        <v>0.41666666666666669</v>
      </c>
      <c r="AC32" s="48">
        <f t="shared" si="2"/>
        <v>4</v>
      </c>
      <c r="AD32" s="49">
        <f t="shared" si="3"/>
        <v>0.6875</v>
      </c>
    </row>
    <row r="33" spans="1:30" x14ac:dyDescent="0.2">
      <c r="A33" s="43">
        <v>31</v>
      </c>
      <c r="B33" s="3">
        <v>2021</v>
      </c>
      <c r="C33" s="27" t="s">
        <v>86</v>
      </c>
      <c r="D33" s="27" t="s">
        <v>30</v>
      </c>
      <c r="E33" s="27" t="s">
        <v>31</v>
      </c>
      <c r="F33" s="28" t="s">
        <v>143</v>
      </c>
      <c r="G33" s="51">
        <v>20</v>
      </c>
      <c r="H33" s="52">
        <v>0</v>
      </c>
      <c r="I33" s="52">
        <v>0</v>
      </c>
      <c r="J33" s="53">
        <v>45</v>
      </c>
      <c r="K33" s="56">
        <v>117</v>
      </c>
      <c r="L33" s="44">
        <f t="shared" si="6"/>
        <v>65</v>
      </c>
      <c r="M33" s="45">
        <v>5</v>
      </c>
      <c r="N33" s="46">
        <v>4</v>
      </c>
      <c r="O33" s="46">
        <v>7</v>
      </c>
      <c r="P33" s="46">
        <v>6</v>
      </c>
      <c r="Q33" s="46">
        <v>6</v>
      </c>
      <c r="R33" s="46">
        <v>0</v>
      </c>
      <c r="S33" s="46">
        <v>7</v>
      </c>
      <c r="T33" s="46">
        <v>4</v>
      </c>
      <c r="U33" s="46">
        <v>5</v>
      </c>
      <c r="V33" s="46">
        <v>20</v>
      </c>
      <c r="W33" s="44">
        <f t="shared" si="5"/>
        <v>64</v>
      </c>
      <c r="X33" s="47">
        <f t="shared" si="1"/>
        <v>129</v>
      </c>
      <c r="Y33" s="39">
        <v>2</v>
      </c>
      <c r="Z33" s="40">
        <v>0.31805555555555554</v>
      </c>
      <c r="AA33" s="39">
        <v>3</v>
      </c>
      <c r="AB33" s="40">
        <v>0.15</v>
      </c>
      <c r="AC33" s="48">
        <f t="shared" si="2"/>
        <v>5</v>
      </c>
      <c r="AD33" s="49">
        <f t="shared" si="3"/>
        <v>0.46805555555555556</v>
      </c>
    </row>
    <row r="34" spans="1:30" x14ac:dyDescent="0.2">
      <c r="A34" s="43">
        <v>32</v>
      </c>
      <c r="B34" s="3">
        <v>2022</v>
      </c>
      <c r="C34" s="27" t="s">
        <v>87</v>
      </c>
      <c r="D34" s="27" t="s">
        <v>30</v>
      </c>
      <c r="E34" s="27" t="s">
        <v>31</v>
      </c>
      <c r="F34" s="28" t="s">
        <v>143</v>
      </c>
      <c r="G34" s="51">
        <v>20</v>
      </c>
      <c r="H34" s="52">
        <v>0</v>
      </c>
      <c r="I34" s="52">
        <v>0</v>
      </c>
      <c r="J34" s="53">
        <v>45</v>
      </c>
      <c r="K34" s="56">
        <v>117</v>
      </c>
      <c r="L34" s="44">
        <f t="shared" si="6"/>
        <v>65</v>
      </c>
      <c r="M34" s="45">
        <v>6</v>
      </c>
      <c r="N34" s="46">
        <v>2</v>
      </c>
      <c r="O34" s="46">
        <v>7</v>
      </c>
      <c r="P34" s="46">
        <v>9</v>
      </c>
      <c r="Q34" s="46">
        <v>10</v>
      </c>
      <c r="R34" s="46">
        <v>0</v>
      </c>
      <c r="S34" s="46">
        <v>5</v>
      </c>
      <c r="T34" s="46">
        <v>7</v>
      </c>
      <c r="U34" s="46">
        <v>3</v>
      </c>
      <c r="V34" s="46">
        <v>9</v>
      </c>
      <c r="W34" s="44">
        <f t="shared" si="5"/>
        <v>58</v>
      </c>
      <c r="X34" s="47">
        <f t="shared" si="1"/>
        <v>123</v>
      </c>
      <c r="Y34" s="39">
        <v>2</v>
      </c>
      <c r="Z34" s="40">
        <v>0.31805555555555554</v>
      </c>
      <c r="AA34" s="39">
        <v>3</v>
      </c>
      <c r="AB34" s="40">
        <v>0.15</v>
      </c>
      <c r="AC34" s="48">
        <f t="shared" si="2"/>
        <v>5</v>
      </c>
      <c r="AD34" s="49">
        <f t="shared" si="3"/>
        <v>0.46805555555555556</v>
      </c>
    </row>
    <row r="35" spans="1:30" x14ac:dyDescent="0.2">
      <c r="A35" s="43">
        <v>33</v>
      </c>
      <c r="B35" s="3">
        <v>2041</v>
      </c>
      <c r="C35" s="27" t="s">
        <v>88</v>
      </c>
      <c r="D35" s="27" t="s">
        <v>34</v>
      </c>
      <c r="E35" s="27" t="s">
        <v>35</v>
      </c>
      <c r="F35" s="50" t="s">
        <v>129</v>
      </c>
      <c r="G35" s="51">
        <v>0</v>
      </c>
      <c r="H35" s="52">
        <v>0</v>
      </c>
      <c r="I35" s="52">
        <v>0</v>
      </c>
      <c r="J35" s="53">
        <v>0</v>
      </c>
      <c r="K35" s="56">
        <v>120</v>
      </c>
      <c r="L35" s="44">
        <f t="shared" si="6"/>
        <v>0</v>
      </c>
      <c r="M35" s="45">
        <v>4</v>
      </c>
      <c r="N35" s="46">
        <v>4</v>
      </c>
      <c r="O35" s="46">
        <v>5</v>
      </c>
      <c r="P35" s="46">
        <v>3</v>
      </c>
      <c r="Q35" s="46">
        <v>4</v>
      </c>
      <c r="R35" s="46">
        <v>0</v>
      </c>
      <c r="S35" s="46">
        <v>4</v>
      </c>
      <c r="T35" s="46">
        <v>5</v>
      </c>
      <c r="U35" s="46">
        <v>1</v>
      </c>
      <c r="V35" s="46">
        <v>8</v>
      </c>
      <c r="W35" s="44">
        <f t="shared" si="5"/>
        <v>38</v>
      </c>
      <c r="X35" s="47">
        <f t="shared" ref="X35:X62" si="7">L35+W35</f>
        <v>38</v>
      </c>
      <c r="Y35" s="39">
        <v>2</v>
      </c>
      <c r="Z35" s="40">
        <v>5.0694444444444452E-2</v>
      </c>
      <c r="AA35" s="39">
        <v>3</v>
      </c>
      <c r="AB35" s="40">
        <v>0.24583333333333335</v>
      </c>
      <c r="AC35" s="48">
        <f t="shared" si="2"/>
        <v>5</v>
      </c>
      <c r="AD35" s="49">
        <f t="shared" si="3"/>
        <v>0.29652777777777778</v>
      </c>
    </row>
    <row r="36" spans="1:30" x14ac:dyDescent="0.2">
      <c r="A36" s="43">
        <v>34</v>
      </c>
      <c r="B36" s="3">
        <v>2042</v>
      </c>
      <c r="C36" s="27" t="s">
        <v>89</v>
      </c>
      <c r="D36" s="27" t="s">
        <v>34</v>
      </c>
      <c r="E36" s="27" t="s">
        <v>35</v>
      </c>
      <c r="F36" s="50" t="s">
        <v>129</v>
      </c>
      <c r="G36" s="51">
        <v>0</v>
      </c>
      <c r="H36" s="52">
        <v>0</v>
      </c>
      <c r="I36" s="52">
        <v>0</v>
      </c>
      <c r="J36" s="53">
        <v>0</v>
      </c>
      <c r="K36" s="56">
        <v>120</v>
      </c>
      <c r="L36" s="44">
        <f t="shared" si="6"/>
        <v>0</v>
      </c>
      <c r="M36" s="45">
        <v>4</v>
      </c>
      <c r="N36" s="46">
        <v>0</v>
      </c>
      <c r="O36" s="46">
        <v>5</v>
      </c>
      <c r="P36" s="46">
        <v>3</v>
      </c>
      <c r="Q36" s="46">
        <v>4</v>
      </c>
      <c r="R36" s="46">
        <v>0</v>
      </c>
      <c r="S36" s="46">
        <v>6</v>
      </c>
      <c r="T36" s="46">
        <v>6</v>
      </c>
      <c r="U36" s="46">
        <v>1</v>
      </c>
      <c r="V36" s="46">
        <v>12</v>
      </c>
      <c r="W36" s="44">
        <f t="shared" si="5"/>
        <v>41</v>
      </c>
      <c r="X36" s="47">
        <f t="shared" si="7"/>
        <v>41</v>
      </c>
      <c r="Y36" s="39">
        <v>2</v>
      </c>
      <c r="Z36" s="40">
        <v>5.0694444444444452E-2</v>
      </c>
      <c r="AA36" s="39">
        <v>3</v>
      </c>
      <c r="AB36" s="40">
        <v>0.24583333333333335</v>
      </c>
      <c r="AC36" s="48">
        <f t="shared" si="2"/>
        <v>5</v>
      </c>
      <c r="AD36" s="49">
        <f t="shared" si="3"/>
        <v>0.29652777777777778</v>
      </c>
    </row>
    <row r="37" spans="1:30" x14ac:dyDescent="0.2">
      <c r="A37" s="43">
        <v>35</v>
      </c>
      <c r="B37" s="3">
        <v>2061</v>
      </c>
      <c r="C37" s="27" t="s">
        <v>90</v>
      </c>
      <c r="D37" s="27" t="s">
        <v>38</v>
      </c>
      <c r="E37" s="27" t="s">
        <v>39</v>
      </c>
      <c r="F37" s="50" t="s">
        <v>126</v>
      </c>
      <c r="G37" s="51">
        <v>20</v>
      </c>
      <c r="H37" s="52">
        <v>0</v>
      </c>
      <c r="I37" s="52">
        <v>30</v>
      </c>
      <c r="J37" s="53">
        <v>0</v>
      </c>
      <c r="K37" s="56">
        <v>80</v>
      </c>
      <c r="L37" s="44">
        <f t="shared" si="6"/>
        <v>50</v>
      </c>
      <c r="M37" s="45">
        <v>5</v>
      </c>
      <c r="N37" s="46">
        <v>7</v>
      </c>
      <c r="O37" s="46">
        <v>7</v>
      </c>
      <c r="P37" s="46">
        <v>7</v>
      </c>
      <c r="Q37" s="46">
        <v>4</v>
      </c>
      <c r="R37" s="46">
        <v>2</v>
      </c>
      <c r="S37" s="46">
        <v>6</v>
      </c>
      <c r="T37" s="46">
        <v>6</v>
      </c>
      <c r="U37" s="46">
        <v>7</v>
      </c>
      <c r="V37" s="46">
        <v>20</v>
      </c>
      <c r="W37" s="44">
        <f t="shared" si="5"/>
        <v>71</v>
      </c>
      <c r="X37" s="47">
        <f t="shared" si="7"/>
        <v>121</v>
      </c>
      <c r="Y37" s="39">
        <v>2</v>
      </c>
      <c r="Z37" s="40">
        <v>6.5277777777777782E-2</v>
      </c>
      <c r="AA37" s="39">
        <v>3</v>
      </c>
      <c r="AB37" s="40">
        <v>0.36388888888888887</v>
      </c>
      <c r="AC37" s="48">
        <f t="shared" si="2"/>
        <v>5</v>
      </c>
      <c r="AD37" s="49">
        <f t="shared" si="3"/>
        <v>0.42916666666666664</v>
      </c>
    </row>
    <row r="38" spans="1:30" x14ac:dyDescent="0.2">
      <c r="A38" s="43">
        <v>36</v>
      </c>
      <c r="B38" s="3">
        <v>2062</v>
      </c>
      <c r="C38" s="27" t="s">
        <v>91</v>
      </c>
      <c r="D38" s="27" t="s">
        <v>38</v>
      </c>
      <c r="E38" s="27" t="s">
        <v>39</v>
      </c>
      <c r="F38" s="50" t="s">
        <v>126</v>
      </c>
      <c r="G38" s="51">
        <v>20</v>
      </c>
      <c r="H38" s="52">
        <v>0</v>
      </c>
      <c r="I38" s="52">
        <v>30</v>
      </c>
      <c r="J38" s="53">
        <v>0</v>
      </c>
      <c r="K38" s="56">
        <v>80</v>
      </c>
      <c r="L38" s="44">
        <f t="shared" si="6"/>
        <v>50</v>
      </c>
      <c r="M38" s="45">
        <v>4</v>
      </c>
      <c r="N38" s="46">
        <v>1</v>
      </c>
      <c r="O38" s="46">
        <v>7</v>
      </c>
      <c r="P38" s="46">
        <v>6</v>
      </c>
      <c r="Q38" s="46">
        <v>4</v>
      </c>
      <c r="R38" s="46">
        <v>3</v>
      </c>
      <c r="S38" s="46">
        <v>5</v>
      </c>
      <c r="T38" s="46">
        <v>6</v>
      </c>
      <c r="U38" s="46">
        <v>4</v>
      </c>
      <c r="V38" s="46">
        <v>20</v>
      </c>
      <c r="W38" s="44">
        <f t="shared" ref="W38:W44" si="8">SUM(M38:V38)</f>
        <v>60</v>
      </c>
      <c r="X38" s="47">
        <f t="shared" si="7"/>
        <v>110</v>
      </c>
      <c r="Y38" s="39">
        <v>2</v>
      </c>
      <c r="Z38" s="40">
        <v>6.5277777777777782E-2</v>
      </c>
      <c r="AA38" s="39">
        <v>3</v>
      </c>
      <c r="AB38" s="40">
        <v>0.36388888888888887</v>
      </c>
      <c r="AC38" s="48">
        <f t="shared" si="2"/>
        <v>5</v>
      </c>
      <c r="AD38" s="49">
        <f t="shared" si="3"/>
        <v>0.42916666666666664</v>
      </c>
    </row>
    <row r="39" spans="1:30" x14ac:dyDescent="0.2">
      <c r="A39" s="43">
        <v>37</v>
      </c>
      <c r="B39" s="3">
        <v>2081</v>
      </c>
      <c r="C39" s="27" t="s">
        <v>92</v>
      </c>
      <c r="D39" s="27" t="s">
        <v>42</v>
      </c>
      <c r="E39" s="27" t="s">
        <v>43</v>
      </c>
      <c r="F39" s="55" t="s">
        <v>164</v>
      </c>
      <c r="G39" s="51">
        <v>20</v>
      </c>
      <c r="H39" s="52">
        <v>0</v>
      </c>
      <c r="I39" s="52">
        <v>30</v>
      </c>
      <c r="J39" s="53">
        <v>0</v>
      </c>
      <c r="K39" s="56">
        <v>60</v>
      </c>
      <c r="L39" s="44">
        <f t="shared" si="6"/>
        <v>50</v>
      </c>
      <c r="M39" s="45">
        <v>5</v>
      </c>
      <c r="N39" s="46">
        <v>7</v>
      </c>
      <c r="O39" s="46">
        <v>7</v>
      </c>
      <c r="P39" s="46">
        <v>5</v>
      </c>
      <c r="Q39" s="46">
        <v>9</v>
      </c>
      <c r="R39" s="46">
        <v>0</v>
      </c>
      <c r="S39" s="46">
        <v>4</v>
      </c>
      <c r="T39" s="46">
        <v>4</v>
      </c>
      <c r="U39" s="46">
        <v>5</v>
      </c>
      <c r="V39" s="46">
        <v>14</v>
      </c>
      <c r="W39" s="44">
        <f t="shared" si="8"/>
        <v>60</v>
      </c>
      <c r="X39" s="47">
        <f t="shared" si="7"/>
        <v>110</v>
      </c>
      <c r="Y39" s="39">
        <v>2</v>
      </c>
      <c r="Z39" s="40">
        <v>0.19236111111111112</v>
      </c>
      <c r="AA39" s="39">
        <v>3</v>
      </c>
      <c r="AB39" s="40">
        <v>0.31458333333333333</v>
      </c>
      <c r="AC39" s="48">
        <f t="shared" si="2"/>
        <v>5</v>
      </c>
      <c r="AD39" s="49">
        <f t="shared" si="3"/>
        <v>0.50694444444444442</v>
      </c>
    </row>
    <row r="40" spans="1:30" x14ac:dyDescent="0.2">
      <c r="A40" s="43">
        <v>38</v>
      </c>
      <c r="B40" s="3">
        <v>2082</v>
      </c>
      <c r="C40" s="27" t="s">
        <v>93</v>
      </c>
      <c r="D40" s="27" t="s">
        <v>42</v>
      </c>
      <c r="E40" s="27" t="s">
        <v>43</v>
      </c>
      <c r="F40" s="55" t="s">
        <v>164</v>
      </c>
      <c r="G40" s="51">
        <v>20</v>
      </c>
      <c r="H40" s="52">
        <v>0</v>
      </c>
      <c r="I40" s="52">
        <v>30</v>
      </c>
      <c r="J40" s="53">
        <v>0</v>
      </c>
      <c r="K40" s="56">
        <v>60</v>
      </c>
      <c r="L40" s="44">
        <f t="shared" si="6"/>
        <v>50</v>
      </c>
      <c r="M40" s="45">
        <v>4</v>
      </c>
      <c r="N40" s="46">
        <v>2</v>
      </c>
      <c r="O40" s="46">
        <v>5</v>
      </c>
      <c r="P40" s="46">
        <v>4</v>
      </c>
      <c r="Q40" s="46">
        <v>3</v>
      </c>
      <c r="R40" s="46">
        <v>0</v>
      </c>
      <c r="S40" s="46">
        <v>3</v>
      </c>
      <c r="T40" s="46">
        <v>5</v>
      </c>
      <c r="U40" s="46">
        <v>4</v>
      </c>
      <c r="V40" s="46">
        <v>12</v>
      </c>
      <c r="W40" s="44">
        <f t="shared" si="8"/>
        <v>42</v>
      </c>
      <c r="X40" s="47">
        <f t="shared" si="7"/>
        <v>92</v>
      </c>
      <c r="Y40" s="39">
        <v>2</v>
      </c>
      <c r="Z40" s="40">
        <v>0.19236111111111112</v>
      </c>
      <c r="AA40" s="39">
        <v>3</v>
      </c>
      <c r="AB40" s="40">
        <v>0.31458333333333333</v>
      </c>
      <c r="AC40" s="48">
        <f t="shared" si="2"/>
        <v>5</v>
      </c>
      <c r="AD40" s="49">
        <f t="shared" si="3"/>
        <v>0.50694444444444442</v>
      </c>
    </row>
    <row r="41" spans="1:30" x14ac:dyDescent="0.2">
      <c r="A41" s="43">
        <v>39</v>
      </c>
      <c r="B41" s="3">
        <v>2101</v>
      </c>
      <c r="C41" s="27" t="s">
        <v>94</v>
      </c>
      <c r="D41" s="27" t="s">
        <v>46</v>
      </c>
      <c r="E41" s="27" t="s">
        <v>47</v>
      </c>
      <c r="F41" s="50" t="s">
        <v>132</v>
      </c>
      <c r="G41" s="51">
        <v>0</v>
      </c>
      <c r="H41" s="52">
        <v>0</v>
      </c>
      <c r="I41" s="52">
        <v>0</v>
      </c>
      <c r="J41" s="53">
        <v>0</v>
      </c>
      <c r="K41" s="56">
        <v>120</v>
      </c>
      <c r="L41" s="44">
        <f t="shared" si="6"/>
        <v>0</v>
      </c>
      <c r="M41" s="45">
        <v>2</v>
      </c>
      <c r="N41" s="46">
        <v>3</v>
      </c>
      <c r="O41" s="46">
        <v>5</v>
      </c>
      <c r="P41" s="46">
        <v>6</v>
      </c>
      <c r="Q41" s="46">
        <v>4</v>
      </c>
      <c r="R41" s="46">
        <v>2</v>
      </c>
      <c r="S41" s="46">
        <v>7</v>
      </c>
      <c r="T41" s="46">
        <v>3</v>
      </c>
      <c r="U41" s="46">
        <v>4</v>
      </c>
      <c r="V41" s="46">
        <v>12</v>
      </c>
      <c r="W41" s="44">
        <f t="shared" si="8"/>
        <v>48</v>
      </c>
      <c r="X41" s="47">
        <f t="shared" si="7"/>
        <v>48</v>
      </c>
      <c r="Y41" s="39">
        <v>2</v>
      </c>
      <c r="Z41" s="40">
        <v>0.37152777777777773</v>
      </c>
      <c r="AA41" s="39">
        <v>3</v>
      </c>
      <c r="AB41" s="40">
        <v>0.1986111111111111</v>
      </c>
      <c r="AC41" s="48">
        <f t="shared" si="2"/>
        <v>5</v>
      </c>
      <c r="AD41" s="49">
        <f t="shared" si="3"/>
        <v>0.57013888888888886</v>
      </c>
    </row>
    <row r="42" spans="1:30" x14ac:dyDescent="0.2">
      <c r="A42" s="43">
        <v>40</v>
      </c>
      <c r="B42" s="3">
        <v>2102</v>
      </c>
      <c r="C42" s="27" t="s">
        <v>95</v>
      </c>
      <c r="D42" s="27" t="s">
        <v>46</v>
      </c>
      <c r="E42" s="27" t="s">
        <v>47</v>
      </c>
      <c r="F42" s="50" t="s">
        <v>132</v>
      </c>
      <c r="G42" s="51">
        <v>0</v>
      </c>
      <c r="H42" s="52">
        <v>0</v>
      </c>
      <c r="I42" s="52">
        <v>0</v>
      </c>
      <c r="J42" s="53">
        <v>0</v>
      </c>
      <c r="K42" s="56">
        <v>120</v>
      </c>
      <c r="L42" s="44">
        <f t="shared" si="6"/>
        <v>0</v>
      </c>
      <c r="M42" s="45">
        <v>1</v>
      </c>
      <c r="N42" s="46">
        <v>1</v>
      </c>
      <c r="O42" s="46">
        <v>5</v>
      </c>
      <c r="P42" s="46">
        <v>6</v>
      </c>
      <c r="Q42" s="46">
        <v>2</v>
      </c>
      <c r="R42" s="46">
        <v>0</v>
      </c>
      <c r="S42" s="46">
        <v>10</v>
      </c>
      <c r="T42" s="46">
        <v>10</v>
      </c>
      <c r="U42" s="46">
        <v>4</v>
      </c>
      <c r="V42" s="46">
        <v>0</v>
      </c>
      <c r="W42" s="44">
        <f t="shared" si="8"/>
        <v>39</v>
      </c>
      <c r="X42" s="47">
        <f t="shared" si="7"/>
        <v>39</v>
      </c>
      <c r="Y42" s="39">
        <v>2</v>
      </c>
      <c r="Z42" s="40">
        <v>0.37152777777777773</v>
      </c>
      <c r="AA42" s="39">
        <v>3</v>
      </c>
      <c r="AB42" s="40">
        <v>0.1986111111111111</v>
      </c>
      <c r="AC42" s="48">
        <f t="shared" si="2"/>
        <v>5</v>
      </c>
      <c r="AD42" s="49">
        <f t="shared" si="3"/>
        <v>0.57013888888888886</v>
      </c>
    </row>
    <row r="43" spans="1:30" x14ac:dyDescent="0.2">
      <c r="A43" s="43">
        <v>41</v>
      </c>
      <c r="B43" s="3">
        <v>2121</v>
      </c>
      <c r="C43" s="27" t="s">
        <v>96</v>
      </c>
      <c r="D43" s="27" t="s">
        <v>50</v>
      </c>
      <c r="E43" s="27" t="s">
        <v>51</v>
      </c>
      <c r="F43" s="50" t="s">
        <v>165</v>
      </c>
      <c r="G43" s="51">
        <v>20</v>
      </c>
      <c r="H43" s="52">
        <v>30</v>
      </c>
      <c r="I43" s="52">
        <v>30</v>
      </c>
      <c r="J43" s="53">
        <v>0</v>
      </c>
      <c r="K43" s="56">
        <v>105</v>
      </c>
      <c r="L43" s="44">
        <f t="shared" si="6"/>
        <v>80</v>
      </c>
      <c r="M43" s="45">
        <v>4</v>
      </c>
      <c r="N43" s="46">
        <v>13</v>
      </c>
      <c r="O43" s="46">
        <v>7</v>
      </c>
      <c r="P43" s="46">
        <v>8</v>
      </c>
      <c r="Q43" s="46">
        <v>6</v>
      </c>
      <c r="R43" s="46">
        <v>3</v>
      </c>
      <c r="S43" s="46">
        <v>7</v>
      </c>
      <c r="T43" s="46">
        <v>5</v>
      </c>
      <c r="U43" s="46">
        <v>4</v>
      </c>
      <c r="V43" s="46">
        <v>20</v>
      </c>
      <c r="W43" s="44">
        <f t="shared" si="8"/>
        <v>77</v>
      </c>
      <c r="X43" s="47">
        <f t="shared" si="7"/>
        <v>157</v>
      </c>
      <c r="Y43" s="39">
        <v>2</v>
      </c>
      <c r="Z43" s="40">
        <v>0.12638888888888888</v>
      </c>
      <c r="AA43" s="39">
        <v>3</v>
      </c>
      <c r="AB43" s="40">
        <v>0.21805555555555556</v>
      </c>
      <c r="AC43" s="48">
        <f t="shared" si="2"/>
        <v>5</v>
      </c>
      <c r="AD43" s="49">
        <f t="shared" si="3"/>
        <v>0.34444444444444444</v>
      </c>
    </row>
    <row r="44" spans="1:30" x14ac:dyDescent="0.2">
      <c r="A44" s="43">
        <v>42</v>
      </c>
      <c r="B44" s="3">
        <v>2122</v>
      </c>
      <c r="C44" s="27" t="s">
        <v>97</v>
      </c>
      <c r="D44" s="27" t="s">
        <v>50</v>
      </c>
      <c r="E44" s="27" t="s">
        <v>51</v>
      </c>
      <c r="F44" s="50" t="s">
        <v>165</v>
      </c>
      <c r="G44" s="51">
        <v>20</v>
      </c>
      <c r="H44" s="52">
        <v>30</v>
      </c>
      <c r="I44" s="52">
        <v>30</v>
      </c>
      <c r="J44" s="53">
        <v>0</v>
      </c>
      <c r="K44" s="56">
        <v>105</v>
      </c>
      <c r="L44" s="44">
        <f t="shared" si="6"/>
        <v>80</v>
      </c>
      <c r="M44" s="45">
        <v>3</v>
      </c>
      <c r="N44" s="46">
        <v>7</v>
      </c>
      <c r="O44" s="46">
        <v>7</v>
      </c>
      <c r="P44" s="46">
        <v>6</v>
      </c>
      <c r="Q44" s="46">
        <v>7</v>
      </c>
      <c r="R44" s="46">
        <v>3</v>
      </c>
      <c r="S44" s="46">
        <v>7</v>
      </c>
      <c r="T44" s="46">
        <v>4</v>
      </c>
      <c r="U44" s="46">
        <v>3</v>
      </c>
      <c r="V44" s="46">
        <v>18</v>
      </c>
      <c r="W44" s="44">
        <f t="shared" si="8"/>
        <v>65</v>
      </c>
      <c r="X44" s="47">
        <f t="shared" si="7"/>
        <v>145</v>
      </c>
      <c r="Y44" s="39">
        <v>2</v>
      </c>
      <c r="Z44" s="40">
        <v>0.12638888888888888</v>
      </c>
      <c r="AA44" s="39">
        <v>3</v>
      </c>
      <c r="AB44" s="40">
        <v>0.21805555555555556</v>
      </c>
      <c r="AC44" s="48">
        <f t="shared" si="2"/>
        <v>5</v>
      </c>
      <c r="AD44" s="49">
        <f t="shared" si="3"/>
        <v>0.34444444444444444</v>
      </c>
    </row>
    <row r="45" spans="1:30" x14ac:dyDescent="0.2">
      <c r="A45" s="43">
        <v>43</v>
      </c>
      <c r="B45" s="2">
        <v>2141</v>
      </c>
      <c r="C45" s="27" t="s">
        <v>98</v>
      </c>
      <c r="D45" s="27" t="s">
        <v>99</v>
      </c>
      <c r="E45" s="27" t="s">
        <v>100</v>
      </c>
      <c r="F45" s="55" t="s">
        <v>144</v>
      </c>
      <c r="G45" s="51">
        <v>0</v>
      </c>
      <c r="H45" s="52">
        <v>0</v>
      </c>
      <c r="I45" s="52">
        <v>0</v>
      </c>
      <c r="J45" s="53">
        <v>0</v>
      </c>
      <c r="K45" s="56">
        <v>120</v>
      </c>
      <c r="L45" s="44">
        <f t="shared" si="6"/>
        <v>0</v>
      </c>
      <c r="M45" s="45">
        <v>3</v>
      </c>
      <c r="N45" s="46">
        <v>3</v>
      </c>
      <c r="O45" s="46">
        <v>4</v>
      </c>
      <c r="P45" s="46">
        <v>5</v>
      </c>
      <c r="Q45" s="46">
        <v>2</v>
      </c>
      <c r="R45" s="46">
        <v>0</v>
      </c>
      <c r="S45" s="46">
        <v>1</v>
      </c>
      <c r="T45" s="46">
        <v>7</v>
      </c>
      <c r="U45" s="46">
        <v>4</v>
      </c>
      <c r="V45" s="46">
        <v>0</v>
      </c>
      <c r="W45" s="44">
        <f t="shared" si="5"/>
        <v>29</v>
      </c>
      <c r="X45" s="47">
        <f t="shared" si="7"/>
        <v>29</v>
      </c>
      <c r="Y45" s="39">
        <v>2</v>
      </c>
      <c r="Z45" s="40">
        <v>0.41666666666666669</v>
      </c>
      <c r="AA45" s="39">
        <v>1</v>
      </c>
      <c r="AB45" s="40">
        <v>0.41666666666666669</v>
      </c>
      <c r="AC45" s="48">
        <f t="shared" si="2"/>
        <v>3</v>
      </c>
      <c r="AD45" s="49">
        <f t="shared" si="3"/>
        <v>0.83333333333333337</v>
      </c>
    </row>
    <row r="46" spans="1:30" x14ac:dyDescent="0.2">
      <c r="A46" s="43">
        <v>44</v>
      </c>
      <c r="B46" s="2">
        <v>2142</v>
      </c>
      <c r="C46" s="27" t="s">
        <v>101</v>
      </c>
      <c r="D46" s="27" t="s">
        <v>99</v>
      </c>
      <c r="E46" s="27" t="s">
        <v>100</v>
      </c>
      <c r="F46" s="55" t="s">
        <v>144</v>
      </c>
      <c r="G46" s="51">
        <v>0</v>
      </c>
      <c r="H46" s="52">
        <v>0</v>
      </c>
      <c r="I46" s="52">
        <v>0</v>
      </c>
      <c r="J46" s="53">
        <v>0</v>
      </c>
      <c r="K46" s="56">
        <v>120</v>
      </c>
      <c r="L46" s="44">
        <f t="shared" si="6"/>
        <v>0</v>
      </c>
      <c r="M46" s="45">
        <v>2</v>
      </c>
      <c r="N46" s="46">
        <v>0</v>
      </c>
      <c r="O46" s="46">
        <v>5</v>
      </c>
      <c r="P46" s="46">
        <v>8</v>
      </c>
      <c r="Q46" s="46">
        <v>2</v>
      </c>
      <c r="R46" s="46">
        <v>0</v>
      </c>
      <c r="S46" s="46">
        <v>6</v>
      </c>
      <c r="T46" s="46">
        <v>6</v>
      </c>
      <c r="U46" s="46">
        <v>2</v>
      </c>
      <c r="V46" s="46">
        <v>0</v>
      </c>
      <c r="W46" s="44">
        <f t="shared" si="5"/>
        <v>31</v>
      </c>
      <c r="X46" s="47">
        <f t="shared" si="7"/>
        <v>31</v>
      </c>
      <c r="Y46" s="39">
        <v>2</v>
      </c>
      <c r="Z46" s="40">
        <v>0.41666666666666669</v>
      </c>
      <c r="AA46" s="39">
        <v>1</v>
      </c>
      <c r="AB46" s="40">
        <v>0.41666666666666669</v>
      </c>
      <c r="AC46" s="48">
        <f t="shared" si="2"/>
        <v>3</v>
      </c>
      <c r="AD46" s="49">
        <f t="shared" si="3"/>
        <v>0.83333333333333337</v>
      </c>
    </row>
    <row r="47" spans="1:30" x14ac:dyDescent="0.2">
      <c r="A47" s="43">
        <v>45</v>
      </c>
      <c r="B47" s="3">
        <v>2161</v>
      </c>
      <c r="C47" s="27" t="s">
        <v>102</v>
      </c>
      <c r="D47" s="27" t="s">
        <v>56</v>
      </c>
      <c r="E47" s="27" t="s">
        <v>57</v>
      </c>
      <c r="F47" s="50" t="s">
        <v>128</v>
      </c>
      <c r="G47" s="51">
        <v>0</v>
      </c>
      <c r="H47" s="52">
        <v>0</v>
      </c>
      <c r="I47" s="52">
        <v>0</v>
      </c>
      <c r="J47" s="53">
        <v>0</v>
      </c>
      <c r="K47" s="56">
        <v>120</v>
      </c>
      <c r="L47" s="44">
        <f t="shared" si="6"/>
        <v>0</v>
      </c>
      <c r="M47" s="45">
        <v>6</v>
      </c>
      <c r="N47" s="46">
        <v>0</v>
      </c>
      <c r="O47" s="46">
        <v>7</v>
      </c>
      <c r="P47" s="46">
        <v>3</v>
      </c>
      <c r="Q47" s="46">
        <v>5</v>
      </c>
      <c r="R47" s="46">
        <v>2</v>
      </c>
      <c r="S47" s="46">
        <v>4</v>
      </c>
      <c r="T47" s="46">
        <v>6</v>
      </c>
      <c r="U47" s="46">
        <v>3</v>
      </c>
      <c r="V47" s="46">
        <v>20</v>
      </c>
      <c r="W47" s="44">
        <f t="shared" si="5"/>
        <v>56</v>
      </c>
      <c r="X47" s="47">
        <f t="shared" si="7"/>
        <v>56</v>
      </c>
      <c r="Y47" s="39">
        <v>2</v>
      </c>
      <c r="Z47" s="40">
        <v>0.25347222222222221</v>
      </c>
      <c r="AA47" s="39">
        <v>3</v>
      </c>
      <c r="AB47" s="40">
        <v>0.15625</v>
      </c>
      <c r="AC47" s="48">
        <f t="shared" si="2"/>
        <v>5</v>
      </c>
      <c r="AD47" s="49">
        <f t="shared" si="3"/>
        <v>0.40972222222222221</v>
      </c>
    </row>
    <row r="48" spans="1:30" x14ac:dyDescent="0.2">
      <c r="A48" s="43">
        <v>46</v>
      </c>
      <c r="B48" s="3">
        <v>2162</v>
      </c>
      <c r="C48" s="27" t="s">
        <v>103</v>
      </c>
      <c r="D48" s="27" t="s">
        <v>56</v>
      </c>
      <c r="E48" s="27" t="s">
        <v>57</v>
      </c>
      <c r="F48" s="50" t="s">
        <v>128</v>
      </c>
      <c r="G48" s="51">
        <v>0</v>
      </c>
      <c r="H48" s="52">
        <v>0</v>
      </c>
      <c r="I48" s="52">
        <v>0</v>
      </c>
      <c r="J48" s="53">
        <v>0</v>
      </c>
      <c r="K48" s="56">
        <v>120</v>
      </c>
      <c r="L48" s="44">
        <f t="shared" si="6"/>
        <v>0</v>
      </c>
      <c r="M48" s="45">
        <v>8</v>
      </c>
      <c r="N48" s="46">
        <v>4</v>
      </c>
      <c r="O48" s="46">
        <v>7</v>
      </c>
      <c r="P48" s="46">
        <v>6</v>
      </c>
      <c r="Q48" s="46">
        <v>4</v>
      </c>
      <c r="R48" s="46">
        <v>2</v>
      </c>
      <c r="S48" s="46">
        <v>3</v>
      </c>
      <c r="T48" s="46">
        <v>4</v>
      </c>
      <c r="U48" s="46">
        <v>4</v>
      </c>
      <c r="V48" s="46">
        <v>10</v>
      </c>
      <c r="W48" s="44">
        <f t="shared" si="5"/>
        <v>52</v>
      </c>
      <c r="X48" s="47">
        <f t="shared" si="7"/>
        <v>52</v>
      </c>
      <c r="Y48" s="39">
        <v>2</v>
      </c>
      <c r="Z48" s="40">
        <v>0.25347222222222221</v>
      </c>
      <c r="AA48" s="39">
        <v>3</v>
      </c>
      <c r="AB48" s="40">
        <v>0.15625</v>
      </c>
      <c r="AC48" s="48">
        <f t="shared" si="2"/>
        <v>5</v>
      </c>
      <c r="AD48" s="49">
        <f t="shared" si="3"/>
        <v>0.40972222222222221</v>
      </c>
    </row>
    <row r="49" spans="1:30" x14ac:dyDescent="0.2">
      <c r="A49" s="43">
        <v>47</v>
      </c>
      <c r="B49" s="3">
        <v>2171</v>
      </c>
      <c r="C49" s="27" t="s">
        <v>104</v>
      </c>
      <c r="D49" s="27" t="s">
        <v>56</v>
      </c>
      <c r="E49" s="27" t="s">
        <v>57</v>
      </c>
      <c r="F49" s="50" t="s">
        <v>128</v>
      </c>
      <c r="G49" s="51">
        <v>20</v>
      </c>
      <c r="H49" s="52">
        <v>0</v>
      </c>
      <c r="I49" s="52">
        <v>0</v>
      </c>
      <c r="J49" s="53">
        <v>0</v>
      </c>
      <c r="K49" s="56">
        <v>50</v>
      </c>
      <c r="L49" s="44">
        <f t="shared" si="6"/>
        <v>20</v>
      </c>
      <c r="M49" s="45">
        <v>7</v>
      </c>
      <c r="N49" s="46">
        <v>7</v>
      </c>
      <c r="O49" s="46">
        <v>7</v>
      </c>
      <c r="P49" s="46">
        <v>7</v>
      </c>
      <c r="Q49" s="46">
        <v>7</v>
      </c>
      <c r="R49" s="46">
        <v>0</v>
      </c>
      <c r="S49" s="46">
        <v>8</v>
      </c>
      <c r="T49" s="46">
        <v>8</v>
      </c>
      <c r="U49" s="46">
        <v>3</v>
      </c>
      <c r="V49" s="46">
        <v>20</v>
      </c>
      <c r="W49" s="44">
        <f t="shared" si="5"/>
        <v>74</v>
      </c>
      <c r="X49" s="47">
        <f t="shared" si="7"/>
        <v>94</v>
      </c>
      <c r="Y49" s="39">
        <v>2</v>
      </c>
      <c r="Z49" s="40">
        <v>0.31944444444444448</v>
      </c>
      <c r="AA49" s="39">
        <v>3</v>
      </c>
      <c r="AB49" s="40">
        <v>0.3611111111111111</v>
      </c>
      <c r="AC49" s="48">
        <f t="shared" si="2"/>
        <v>5</v>
      </c>
      <c r="AD49" s="49">
        <f t="shared" si="3"/>
        <v>0.68055555555555558</v>
      </c>
    </row>
    <row r="50" spans="1:30" x14ac:dyDescent="0.2">
      <c r="A50" s="43">
        <v>48</v>
      </c>
      <c r="B50" s="3">
        <v>2172</v>
      </c>
      <c r="C50" s="27" t="s">
        <v>105</v>
      </c>
      <c r="D50" s="27" t="s">
        <v>56</v>
      </c>
      <c r="E50" s="27" t="s">
        <v>57</v>
      </c>
      <c r="F50" s="50" t="s">
        <v>128</v>
      </c>
      <c r="G50" s="51">
        <v>20</v>
      </c>
      <c r="H50" s="52">
        <v>0</v>
      </c>
      <c r="I50" s="52">
        <v>0</v>
      </c>
      <c r="J50" s="53">
        <v>0</v>
      </c>
      <c r="K50" s="56">
        <v>50</v>
      </c>
      <c r="L50" s="44">
        <f t="shared" si="6"/>
        <v>20</v>
      </c>
      <c r="M50" s="45">
        <v>3</v>
      </c>
      <c r="N50" s="46">
        <v>1</v>
      </c>
      <c r="O50" s="46">
        <v>7</v>
      </c>
      <c r="P50" s="46">
        <v>6</v>
      </c>
      <c r="Q50" s="46">
        <v>6</v>
      </c>
      <c r="R50" s="46">
        <v>1</v>
      </c>
      <c r="S50" s="46">
        <v>7</v>
      </c>
      <c r="T50" s="46">
        <v>4</v>
      </c>
      <c r="U50" s="46">
        <v>0</v>
      </c>
      <c r="V50" s="46">
        <v>8</v>
      </c>
      <c r="W50" s="44">
        <f t="shared" si="5"/>
        <v>43</v>
      </c>
      <c r="X50" s="47">
        <f t="shared" si="7"/>
        <v>63</v>
      </c>
      <c r="Y50" s="39">
        <v>2</v>
      </c>
      <c r="Z50" s="40">
        <v>0.31944444444444448</v>
      </c>
      <c r="AA50" s="39">
        <v>3</v>
      </c>
      <c r="AB50" s="40">
        <v>0.3611111111111111</v>
      </c>
      <c r="AC50" s="48">
        <f t="shared" si="2"/>
        <v>5</v>
      </c>
      <c r="AD50" s="49">
        <f t="shared" si="3"/>
        <v>0.68055555555555558</v>
      </c>
    </row>
    <row r="51" spans="1:30" x14ac:dyDescent="0.2">
      <c r="A51" s="43">
        <v>49</v>
      </c>
      <c r="B51" s="3">
        <v>2201</v>
      </c>
      <c r="C51" s="27" t="s">
        <v>106</v>
      </c>
      <c r="D51" s="27" t="s">
        <v>107</v>
      </c>
      <c r="E51" s="27" t="s">
        <v>108</v>
      </c>
      <c r="F51" s="50" t="s">
        <v>134</v>
      </c>
      <c r="G51" s="51">
        <v>20</v>
      </c>
      <c r="H51" s="52">
        <v>0</v>
      </c>
      <c r="I51" s="52">
        <v>0</v>
      </c>
      <c r="J51" s="53">
        <v>45</v>
      </c>
      <c r="K51" s="56">
        <v>120</v>
      </c>
      <c r="L51" s="44">
        <f t="shared" si="6"/>
        <v>65</v>
      </c>
      <c r="M51" s="45">
        <v>6</v>
      </c>
      <c r="N51" s="46">
        <v>5</v>
      </c>
      <c r="O51" s="46">
        <v>7</v>
      </c>
      <c r="P51" s="46">
        <v>3</v>
      </c>
      <c r="Q51" s="46">
        <v>4</v>
      </c>
      <c r="R51" s="46">
        <v>0</v>
      </c>
      <c r="S51" s="46">
        <v>7</v>
      </c>
      <c r="T51" s="46">
        <v>6</v>
      </c>
      <c r="U51" s="46">
        <v>6</v>
      </c>
      <c r="V51" s="46">
        <v>8</v>
      </c>
      <c r="W51" s="44">
        <f t="shared" si="5"/>
        <v>52</v>
      </c>
      <c r="X51" s="47">
        <f t="shared" si="7"/>
        <v>117</v>
      </c>
      <c r="Y51" s="39">
        <v>2</v>
      </c>
      <c r="Z51" s="40">
        <v>0.41666666666666669</v>
      </c>
      <c r="AA51" s="39">
        <v>3</v>
      </c>
      <c r="AB51" s="40">
        <v>0.19097222222222221</v>
      </c>
      <c r="AC51" s="48">
        <f t="shared" si="2"/>
        <v>5</v>
      </c>
      <c r="AD51" s="49">
        <f t="shared" si="3"/>
        <v>0.60763888888888884</v>
      </c>
    </row>
    <row r="52" spans="1:30" x14ac:dyDescent="0.2">
      <c r="A52" s="43">
        <v>50</v>
      </c>
      <c r="B52" s="3">
        <v>2202</v>
      </c>
      <c r="C52" s="27" t="s">
        <v>109</v>
      </c>
      <c r="D52" s="27" t="s">
        <v>107</v>
      </c>
      <c r="E52" s="27" t="s">
        <v>108</v>
      </c>
      <c r="F52" s="50" t="s">
        <v>134</v>
      </c>
      <c r="G52" s="51">
        <v>20</v>
      </c>
      <c r="H52" s="52">
        <v>0</v>
      </c>
      <c r="I52" s="52">
        <v>0</v>
      </c>
      <c r="J52" s="53">
        <v>45</v>
      </c>
      <c r="K52" s="56">
        <v>120</v>
      </c>
      <c r="L52" s="44">
        <f t="shared" si="6"/>
        <v>65</v>
      </c>
      <c r="M52" s="45">
        <v>4</v>
      </c>
      <c r="N52" s="46">
        <v>4</v>
      </c>
      <c r="O52" s="46">
        <v>7</v>
      </c>
      <c r="P52" s="46">
        <v>6</v>
      </c>
      <c r="Q52" s="46">
        <v>5</v>
      </c>
      <c r="R52" s="46">
        <v>2</v>
      </c>
      <c r="S52" s="46">
        <v>7</v>
      </c>
      <c r="T52" s="46">
        <v>5</v>
      </c>
      <c r="U52" s="46">
        <v>3</v>
      </c>
      <c r="V52" s="46">
        <v>12</v>
      </c>
      <c r="W52" s="44">
        <f t="shared" si="5"/>
        <v>55</v>
      </c>
      <c r="X52" s="47">
        <f t="shared" si="7"/>
        <v>120</v>
      </c>
      <c r="Y52" s="39">
        <v>2</v>
      </c>
      <c r="Z52" s="40">
        <v>0.41666666666666669</v>
      </c>
      <c r="AA52" s="39">
        <v>3</v>
      </c>
      <c r="AB52" s="40">
        <v>0.19097222222222221</v>
      </c>
      <c r="AC52" s="48">
        <f t="shared" si="2"/>
        <v>5</v>
      </c>
      <c r="AD52" s="49">
        <f t="shared" si="3"/>
        <v>0.60763888888888884</v>
      </c>
    </row>
    <row r="53" spans="1:30" x14ac:dyDescent="0.2">
      <c r="A53" s="43">
        <v>51</v>
      </c>
      <c r="B53" s="3">
        <v>2211</v>
      </c>
      <c r="C53" s="27" t="s">
        <v>110</v>
      </c>
      <c r="D53" s="27" t="s">
        <v>111</v>
      </c>
      <c r="E53" s="27" t="s">
        <v>112</v>
      </c>
      <c r="F53" s="50" t="s">
        <v>140</v>
      </c>
      <c r="G53" s="51">
        <v>20</v>
      </c>
      <c r="H53" s="52">
        <v>0</v>
      </c>
      <c r="I53" s="52">
        <v>30</v>
      </c>
      <c r="J53" s="53">
        <v>0</v>
      </c>
      <c r="K53" s="56">
        <v>65</v>
      </c>
      <c r="L53" s="44">
        <f t="shared" si="6"/>
        <v>50</v>
      </c>
      <c r="M53" s="45">
        <v>10</v>
      </c>
      <c r="N53" s="46">
        <v>9</v>
      </c>
      <c r="O53" s="46">
        <v>7</v>
      </c>
      <c r="P53" s="46">
        <v>7</v>
      </c>
      <c r="Q53" s="46">
        <v>6</v>
      </c>
      <c r="R53" s="46">
        <v>0</v>
      </c>
      <c r="S53" s="46">
        <v>6</v>
      </c>
      <c r="T53" s="46">
        <v>5</v>
      </c>
      <c r="U53" s="46">
        <v>5</v>
      </c>
      <c r="V53" s="46">
        <v>20</v>
      </c>
      <c r="W53" s="44">
        <f t="shared" si="5"/>
        <v>75</v>
      </c>
      <c r="X53" s="47">
        <f t="shared" si="7"/>
        <v>125</v>
      </c>
      <c r="Y53" s="39">
        <v>2</v>
      </c>
      <c r="Z53" s="40">
        <v>0.1875</v>
      </c>
      <c r="AA53" s="39">
        <v>3</v>
      </c>
      <c r="AB53" s="40">
        <v>0.16666666666666666</v>
      </c>
      <c r="AC53" s="48">
        <f t="shared" si="2"/>
        <v>5</v>
      </c>
      <c r="AD53" s="49">
        <f t="shared" si="3"/>
        <v>0.35416666666666663</v>
      </c>
    </row>
    <row r="54" spans="1:30" x14ac:dyDescent="0.2">
      <c r="A54" s="43">
        <v>52</v>
      </c>
      <c r="B54" s="3">
        <v>2212</v>
      </c>
      <c r="C54" s="27" t="s">
        <v>113</v>
      </c>
      <c r="D54" s="27" t="s">
        <v>111</v>
      </c>
      <c r="E54" s="27" t="s">
        <v>112</v>
      </c>
      <c r="F54" s="50" t="s">
        <v>140</v>
      </c>
      <c r="G54" s="51">
        <v>20</v>
      </c>
      <c r="H54" s="52">
        <v>0</v>
      </c>
      <c r="I54" s="52">
        <v>30</v>
      </c>
      <c r="J54" s="53">
        <v>0</v>
      </c>
      <c r="K54" s="56">
        <v>65</v>
      </c>
      <c r="L54" s="44">
        <f t="shared" si="6"/>
        <v>50</v>
      </c>
      <c r="M54" s="45">
        <v>8</v>
      </c>
      <c r="N54" s="46">
        <v>3</v>
      </c>
      <c r="O54" s="46">
        <v>7</v>
      </c>
      <c r="P54" s="46">
        <v>7</v>
      </c>
      <c r="Q54" s="46">
        <v>4</v>
      </c>
      <c r="R54" s="46">
        <v>0</v>
      </c>
      <c r="S54" s="46">
        <v>7</v>
      </c>
      <c r="T54" s="46">
        <v>6</v>
      </c>
      <c r="U54" s="46">
        <v>4</v>
      </c>
      <c r="V54" s="46">
        <v>8</v>
      </c>
      <c r="W54" s="44">
        <f t="shared" si="5"/>
        <v>54</v>
      </c>
      <c r="X54" s="47">
        <f t="shared" si="7"/>
        <v>104</v>
      </c>
      <c r="Y54" s="39">
        <v>2</v>
      </c>
      <c r="Z54" s="40">
        <v>0.1875</v>
      </c>
      <c r="AA54" s="39">
        <v>3</v>
      </c>
      <c r="AB54" s="40">
        <v>0.16666666666666666</v>
      </c>
      <c r="AC54" s="48">
        <f t="shared" si="2"/>
        <v>5</v>
      </c>
      <c r="AD54" s="49">
        <f t="shared" si="3"/>
        <v>0.35416666666666663</v>
      </c>
    </row>
    <row r="55" spans="1:30" x14ac:dyDescent="0.2">
      <c r="A55" s="57">
        <v>53</v>
      </c>
      <c r="B55" s="7">
        <v>2241</v>
      </c>
      <c r="C55" s="58"/>
      <c r="D55" s="58"/>
      <c r="E55" s="58"/>
      <c r="F55" s="59"/>
      <c r="G55" s="60"/>
      <c r="H55" s="61"/>
      <c r="I55" s="61"/>
      <c r="J55" s="62"/>
      <c r="K55" s="63"/>
      <c r="L55" s="64">
        <f t="shared" si="6"/>
        <v>0</v>
      </c>
      <c r="M55" s="65"/>
      <c r="N55" s="66"/>
      <c r="O55" s="66"/>
      <c r="P55" s="66"/>
      <c r="Q55" s="66"/>
      <c r="R55" s="66"/>
      <c r="S55" s="66"/>
      <c r="T55" s="66"/>
      <c r="U55" s="66"/>
      <c r="V55" s="66"/>
      <c r="W55" s="64">
        <f t="shared" si="5"/>
        <v>0</v>
      </c>
      <c r="X55" s="67">
        <f t="shared" si="7"/>
        <v>0</v>
      </c>
      <c r="Y55" s="68"/>
      <c r="Z55" s="69"/>
      <c r="AA55" s="68"/>
      <c r="AB55" s="69"/>
      <c r="AC55" s="70"/>
      <c r="AD55" s="71"/>
    </row>
    <row r="56" spans="1:30" x14ac:dyDescent="0.2">
      <c r="A56" s="57">
        <v>54</v>
      </c>
      <c r="B56" s="8">
        <v>2242</v>
      </c>
      <c r="C56" s="58"/>
      <c r="D56" s="58"/>
      <c r="E56" s="58"/>
      <c r="F56" s="59"/>
      <c r="G56" s="60"/>
      <c r="H56" s="61"/>
      <c r="I56" s="61"/>
      <c r="J56" s="62"/>
      <c r="K56" s="63"/>
      <c r="L56" s="64">
        <f t="shared" si="6"/>
        <v>0</v>
      </c>
      <c r="M56" s="65"/>
      <c r="N56" s="66"/>
      <c r="O56" s="66"/>
      <c r="P56" s="66"/>
      <c r="Q56" s="66"/>
      <c r="R56" s="66"/>
      <c r="S56" s="66"/>
      <c r="T56" s="66"/>
      <c r="U56" s="66"/>
      <c r="V56" s="66"/>
      <c r="W56" s="64">
        <f t="shared" si="5"/>
        <v>0</v>
      </c>
      <c r="X56" s="67">
        <f t="shared" si="7"/>
        <v>0</v>
      </c>
      <c r="Y56" s="68"/>
      <c r="Z56" s="69"/>
      <c r="AA56" s="68"/>
      <c r="AB56" s="69"/>
      <c r="AC56" s="70"/>
      <c r="AD56" s="71"/>
    </row>
    <row r="57" spans="1:30" x14ac:dyDescent="0.2">
      <c r="A57" s="43">
        <v>55</v>
      </c>
      <c r="B57" s="3">
        <v>2251</v>
      </c>
      <c r="C57" s="27" t="s">
        <v>114</v>
      </c>
      <c r="D57" s="27" t="s">
        <v>115</v>
      </c>
      <c r="E57" s="27" t="s">
        <v>116</v>
      </c>
      <c r="F57" s="50" t="s">
        <v>137</v>
      </c>
      <c r="G57" s="51">
        <v>0</v>
      </c>
      <c r="H57" s="52">
        <v>0</v>
      </c>
      <c r="I57" s="52">
        <v>0</v>
      </c>
      <c r="J57" s="53">
        <v>0</v>
      </c>
      <c r="K57" s="56">
        <v>120</v>
      </c>
      <c r="L57" s="44">
        <f t="shared" si="6"/>
        <v>0</v>
      </c>
      <c r="M57" s="45">
        <v>5</v>
      </c>
      <c r="N57" s="46">
        <v>0</v>
      </c>
      <c r="O57" s="46">
        <v>5</v>
      </c>
      <c r="P57" s="46">
        <v>5</v>
      </c>
      <c r="Q57" s="46">
        <v>4</v>
      </c>
      <c r="R57" s="46">
        <v>4</v>
      </c>
      <c r="S57" s="46">
        <v>8</v>
      </c>
      <c r="T57" s="46">
        <v>7</v>
      </c>
      <c r="U57" s="46">
        <v>5</v>
      </c>
      <c r="V57" s="46">
        <v>8</v>
      </c>
      <c r="W57" s="44">
        <f t="shared" si="5"/>
        <v>51</v>
      </c>
      <c r="X57" s="47">
        <f t="shared" si="7"/>
        <v>51</v>
      </c>
      <c r="Y57" s="39">
        <v>2</v>
      </c>
      <c r="Z57" s="40">
        <v>0.20833333333333334</v>
      </c>
      <c r="AA57" s="39">
        <v>2</v>
      </c>
      <c r="AB57" s="40">
        <v>0.41666666666666669</v>
      </c>
      <c r="AC57" s="48">
        <f t="shared" si="2"/>
        <v>4</v>
      </c>
      <c r="AD57" s="49">
        <f t="shared" si="3"/>
        <v>0.625</v>
      </c>
    </row>
    <row r="58" spans="1:30" x14ac:dyDescent="0.2">
      <c r="A58" s="43">
        <v>56</v>
      </c>
      <c r="B58" s="3">
        <v>2252</v>
      </c>
      <c r="C58" s="27" t="s">
        <v>117</v>
      </c>
      <c r="D58" s="27" t="s">
        <v>115</v>
      </c>
      <c r="E58" s="27" t="s">
        <v>116</v>
      </c>
      <c r="F58" s="50" t="s">
        <v>137</v>
      </c>
      <c r="G58" s="51">
        <v>0</v>
      </c>
      <c r="H58" s="52">
        <v>0</v>
      </c>
      <c r="I58" s="52">
        <v>0</v>
      </c>
      <c r="J58" s="53">
        <v>0</v>
      </c>
      <c r="K58" s="56">
        <v>120</v>
      </c>
      <c r="L58" s="44">
        <f t="shared" si="6"/>
        <v>0</v>
      </c>
      <c r="M58" s="45">
        <v>3</v>
      </c>
      <c r="N58" s="46">
        <v>2</v>
      </c>
      <c r="O58" s="46">
        <v>7</v>
      </c>
      <c r="P58" s="46">
        <v>5</v>
      </c>
      <c r="Q58" s="46">
        <v>5</v>
      </c>
      <c r="R58" s="46">
        <v>0</v>
      </c>
      <c r="S58" s="46">
        <v>8</v>
      </c>
      <c r="T58" s="46">
        <v>7</v>
      </c>
      <c r="U58" s="46">
        <v>4</v>
      </c>
      <c r="V58" s="46">
        <v>8</v>
      </c>
      <c r="W58" s="44">
        <f t="shared" si="5"/>
        <v>49</v>
      </c>
      <c r="X58" s="47">
        <f t="shared" si="7"/>
        <v>49</v>
      </c>
      <c r="Y58" s="39">
        <v>2</v>
      </c>
      <c r="Z58" s="40">
        <v>0.20833333333333334</v>
      </c>
      <c r="AA58" s="39">
        <v>2</v>
      </c>
      <c r="AB58" s="40">
        <v>0.41666666666666669</v>
      </c>
      <c r="AC58" s="48">
        <f t="shared" si="2"/>
        <v>4</v>
      </c>
      <c r="AD58" s="49">
        <f t="shared" si="3"/>
        <v>0.625</v>
      </c>
    </row>
    <row r="59" spans="1:30" x14ac:dyDescent="0.2">
      <c r="A59" s="43">
        <v>57</v>
      </c>
      <c r="B59" s="3">
        <v>2261</v>
      </c>
      <c r="C59" s="27" t="s">
        <v>118</v>
      </c>
      <c r="D59" s="27" t="s">
        <v>119</v>
      </c>
      <c r="E59" s="27" t="s">
        <v>120</v>
      </c>
      <c r="F59" s="50" t="s">
        <v>125</v>
      </c>
      <c r="G59" s="51">
        <v>20</v>
      </c>
      <c r="H59" s="52">
        <v>0</v>
      </c>
      <c r="I59" s="52">
        <v>30</v>
      </c>
      <c r="J59" s="53">
        <v>0</v>
      </c>
      <c r="K59" s="56">
        <v>120</v>
      </c>
      <c r="L59" s="44">
        <f t="shared" si="6"/>
        <v>50</v>
      </c>
      <c r="M59" s="45">
        <v>5</v>
      </c>
      <c r="N59" s="46">
        <v>0</v>
      </c>
      <c r="O59" s="46">
        <v>4</v>
      </c>
      <c r="P59" s="46">
        <v>4</v>
      </c>
      <c r="Q59" s="46">
        <v>2</v>
      </c>
      <c r="R59" s="46">
        <v>0</v>
      </c>
      <c r="S59" s="46">
        <v>4</v>
      </c>
      <c r="T59" s="46">
        <v>7</v>
      </c>
      <c r="U59" s="46">
        <v>1</v>
      </c>
      <c r="V59" s="46">
        <v>20</v>
      </c>
      <c r="W59" s="44">
        <f t="shared" si="5"/>
        <v>47</v>
      </c>
      <c r="X59" s="47">
        <f t="shared" si="7"/>
        <v>97</v>
      </c>
      <c r="Y59" s="39">
        <v>2</v>
      </c>
      <c r="Z59" s="40">
        <v>0.37152777777777773</v>
      </c>
      <c r="AA59" s="39">
        <v>2</v>
      </c>
      <c r="AB59" s="40">
        <v>0.41666666666666669</v>
      </c>
      <c r="AC59" s="48">
        <f t="shared" si="2"/>
        <v>4</v>
      </c>
      <c r="AD59" s="49">
        <f t="shared" si="3"/>
        <v>0.78819444444444442</v>
      </c>
    </row>
    <row r="60" spans="1:30" x14ac:dyDescent="0.2">
      <c r="A60" s="43">
        <v>58</v>
      </c>
      <c r="B60" s="3">
        <v>2262</v>
      </c>
      <c r="C60" s="27" t="s">
        <v>121</v>
      </c>
      <c r="D60" s="27" t="s">
        <v>119</v>
      </c>
      <c r="E60" s="27" t="s">
        <v>120</v>
      </c>
      <c r="F60" s="50" t="s">
        <v>125</v>
      </c>
      <c r="G60" s="51">
        <v>20</v>
      </c>
      <c r="H60" s="52">
        <v>0</v>
      </c>
      <c r="I60" s="52">
        <v>30</v>
      </c>
      <c r="J60" s="53">
        <v>0</v>
      </c>
      <c r="K60" s="56">
        <v>120</v>
      </c>
      <c r="L60" s="44">
        <f t="shared" si="6"/>
        <v>50</v>
      </c>
      <c r="M60" s="45">
        <v>3</v>
      </c>
      <c r="N60" s="46">
        <v>1</v>
      </c>
      <c r="O60" s="46">
        <v>4</v>
      </c>
      <c r="P60" s="46">
        <v>5</v>
      </c>
      <c r="Q60" s="46">
        <v>5</v>
      </c>
      <c r="R60" s="46">
        <v>0</v>
      </c>
      <c r="S60" s="46">
        <v>2</v>
      </c>
      <c r="T60" s="46">
        <v>6</v>
      </c>
      <c r="U60" s="46">
        <v>3</v>
      </c>
      <c r="V60" s="46">
        <v>8</v>
      </c>
      <c r="W60" s="44">
        <f t="shared" si="5"/>
        <v>37</v>
      </c>
      <c r="X60" s="47">
        <f t="shared" si="7"/>
        <v>87</v>
      </c>
      <c r="Y60" s="39">
        <v>2</v>
      </c>
      <c r="Z60" s="40">
        <v>0.37152777777777773</v>
      </c>
      <c r="AA60" s="39">
        <v>2</v>
      </c>
      <c r="AB60" s="40">
        <v>0.41666666666666669</v>
      </c>
      <c r="AC60" s="48">
        <f t="shared" si="2"/>
        <v>4</v>
      </c>
      <c r="AD60" s="49">
        <f t="shared" si="3"/>
        <v>0.78819444444444442</v>
      </c>
    </row>
    <row r="61" spans="1:30" x14ac:dyDescent="0.2">
      <c r="A61" s="43">
        <v>59</v>
      </c>
      <c r="B61" s="3">
        <v>2301</v>
      </c>
      <c r="C61" s="27" t="s">
        <v>122</v>
      </c>
      <c r="D61" s="27" t="s">
        <v>123</v>
      </c>
      <c r="E61" s="27" t="s">
        <v>100</v>
      </c>
      <c r="F61" s="50" t="s">
        <v>127</v>
      </c>
      <c r="G61" s="51">
        <v>0</v>
      </c>
      <c r="H61" s="52">
        <v>0</v>
      </c>
      <c r="I61" s="52">
        <v>0</v>
      </c>
      <c r="J61" s="53">
        <v>0</v>
      </c>
      <c r="K61" s="56">
        <v>120</v>
      </c>
      <c r="L61" s="44">
        <f t="shared" si="6"/>
        <v>0</v>
      </c>
      <c r="M61" s="45">
        <v>0</v>
      </c>
      <c r="N61" s="46">
        <v>3</v>
      </c>
      <c r="O61" s="46">
        <v>4</v>
      </c>
      <c r="P61" s="46">
        <v>2</v>
      </c>
      <c r="Q61" s="46">
        <v>2</v>
      </c>
      <c r="R61" s="46">
        <v>0</v>
      </c>
      <c r="S61" s="46">
        <v>5</v>
      </c>
      <c r="T61" s="46">
        <v>2</v>
      </c>
      <c r="U61" s="46">
        <v>2</v>
      </c>
      <c r="V61" s="46">
        <v>0</v>
      </c>
      <c r="W61" s="44">
        <f t="shared" si="5"/>
        <v>20</v>
      </c>
      <c r="X61" s="47">
        <f t="shared" si="7"/>
        <v>20</v>
      </c>
      <c r="Y61" s="39">
        <v>2</v>
      </c>
      <c r="Z61" s="40">
        <v>8.6805555555555566E-2</v>
      </c>
      <c r="AA61" s="39">
        <v>3</v>
      </c>
      <c r="AB61" s="40">
        <v>0.28888888888888892</v>
      </c>
      <c r="AC61" s="48">
        <f t="shared" si="2"/>
        <v>5</v>
      </c>
      <c r="AD61" s="49">
        <f t="shared" si="3"/>
        <v>0.3756944444444445</v>
      </c>
    </row>
    <row r="62" spans="1:30" ht="13.5" thickBot="1" x14ac:dyDescent="0.25">
      <c r="A62" s="43">
        <v>60</v>
      </c>
      <c r="B62" s="3">
        <v>2302</v>
      </c>
      <c r="C62" s="27" t="s">
        <v>124</v>
      </c>
      <c r="D62" s="27" t="s">
        <v>123</v>
      </c>
      <c r="E62" s="27" t="s">
        <v>100</v>
      </c>
      <c r="F62" s="50" t="s">
        <v>127</v>
      </c>
      <c r="G62" s="51">
        <v>0</v>
      </c>
      <c r="H62" s="52">
        <v>0</v>
      </c>
      <c r="I62" s="52">
        <v>0</v>
      </c>
      <c r="J62" s="53">
        <v>0</v>
      </c>
      <c r="K62" s="56">
        <v>120</v>
      </c>
      <c r="L62" s="44">
        <f t="shared" si="6"/>
        <v>0</v>
      </c>
      <c r="M62" s="45">
        <v>2</v>
      </c>
      <c r="N62" s="46">
        <v>0</v>
      </c>
      <c r="O62" s="46">
        <v>4</v>
      </c>
      <c r="P62" s="46">
        <v>6</v>
      </c>
      <c r="Q62" s="46">
        <v>0</v>
      </c>
      <c r="R62" s="46">
        <v>0</v>
      </c>
      <c r="S62" s="46">
        <v>1</v>
      </c>
      <c r="T62" s="46">
        <v>6</v>
      </c>
      <c r="U62" s="46">
        <v>3</v>
      </c>
      <c r="V62" s="46">
        <v>12</v>
      </c>
      <c r="W62" s="44">
        <f t="shared" si="5"/>
        <v>34</v>
      </c>
      <c r="X62" s="47">
        <f t="shared" si="7"/>
        <v>34</v>
      </c>
      <c r="Y62" s="39">
        <v>2</v>
      </c>
      <c r="Z62" s="40">
        <v>8.6805555555555566E-2</v>
      </c>
      <c r="AA62" s="39">
        <v>3</v>
      </c>
      <c r="AB62" s="40">
        <v>0.28888888888888892</v>
      </c>
      <c r="AC62" s="72">
        <f t="shared" si="2"/>
        <v>5</v>
      </c>
      <c r="AD62" s="73">
        <f t="shared" si="3"/>
        <v>0.3756944444444445</v>
      </c>
    </row>
    <row r="63" spans="1:30" x14ac:dyDescent="0.2">
      <c r="A63" s="74"/>
      <c r="G63" s="75">
        <f>AVERAGE(G3:G62)/20</f>
        <v>0.68965517241379304</v>
      </c>
      <c r="H63" s="75">
        <f>AVERAGE(H3:H62)/30</f>
        <v>0.13793103448275862</v>
      </c>
      <c r="I63" s="75">
        <f>AVERAGE(I3:I62)/30</f>
        <v>0.37931034482758619</v>
      </c>
      <c r="J63" s="75">
        <f>AVERAGE(J3:J62)/45</f>
        <v>0.17241379310344829</v>
      </c>
      <c r="K63" s="76">
        <f>AVERAGE(K5:K62)</f>
        <v>94.071428571428569</v>
      </c>
      <c r="L63" s="75">
        <f>AVERAGE(L5:L62)</f>
        <v>36.379310344827587</v>
      </c>
      <c r="M63" s="75">
        <f>AVERAGE(M3:M62)/14</f>
        <v>0.32019704433497537</v>
      </c>
      <c r="N63" s="75">
        <f>AVERAGE(N3:N62)/18</f>
        <v>0.19348659003831417</v>
      </c>
      <c r="O63" s="75">
        <f>AVERAGE(O3:O62)/7</f>
        <v>0.82758620689655171</v>
      </c>
      <c r="P63" s="75">
        <f>AVERAGE(P3:P62)/10</f>
        <v>0.57241379310344831</v>
      </c>
      <c r="Q63" s="75">
        <f>AVERAGE(Q3:Q62)/11</f>
        <v>0.38871473354231972</v>
      </c>
      <c r="R63" s="75">
        <f>AVERAGE(R3:R62)/5</f>
        <v>0.13793103448275862</v>
      </c>
      <c r="S63" s="75">
        <f>AVERAGE(S3:S62)/19</f>
        <v>0.30127041742286753</v>
      </c>
      <c r="T63" s="75">
        <f>AVERAGE(T3:T62)/11</f>
        <v>0.52507836990595613</v>
      </c>
      <c r="U63" s="75">
        <f>AVERAGE(U3:U62)/10</f>
        <v>0.31206896551724139</v>
      </c>
      <c r="V63" s="75">
        <f>AVERAGE(V3:V62)/20</f>
        <v>0.5577586206896552</v>
      </c>
      <c r="W63" s="77"/>
      <c r="X63" s="78"/>
      <c r="Y63" s="79"/>
      <c r="Z63" s="79"/>
      <c r="AA63" s="79">
        <f>AVERAGE(AA3:AA62)</f>
        <v>2.5862068965517242</v>
      </c>
      <c r="AB63" s="80"/>
      <c r="AC63" s="80"/>
      <c r="AD63" s="78"/>
    </row>
    <row r="64" spans="1:30" x14ac:dyDescent="0.2">
      <c r="I64" s="81" t="s">
        <v>19</v>
      </c>
      <c r="L64" s="82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77"/>
      <c r="X64" s="78"/>
      <c r="Y64" s="78"/>
      <c r="Z64" s="78"/>
      <c r="AA64" s="78"/>
      <c r="AB64" s="78"/>
      <c r="AC64" s="78"/>
      <c r="AD64" s="78"/>
    </row>
    <row r="65" spans="12:30" x14ac:dyDescent="0.2">
      <c r="L65" s="82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77"/>
      <c r="X65" s="78"/>
      <c r="Y65" s="78"/>
      <c r="Z65" s="78"/>
      <c r="AA65" s="78"/>
      <c r="AB65" s="78"/>
      <c r="AC65" s="78"/>
      <c r="AD65" s="78"/>
    </row>
    <row r="66" spans="12:30" x14ac:dyDescent="0.2">
      <c r="L66" s="82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77"/>
      <c r="X66" s="78"/>
      <c r="Y66" s="78"/>
      <c r="Z66" s="78"/>
      <c r="AA66" s="78"/>
      <c r="AB66" s="78"/>
      <c r="AC66" s="78"/>
      <c r="AD66" s="78"/>
    </row>
    <row r="67" spans="12:30" x14ac:dyDescent="0.2">
      <c r="L67" s="82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77"/>
      <c r="X67" s="78"/>
      <c r="Y67" s="78"/>
      <c r="Z67" s="78"/>
      <c r="AA67" s="78"/>
      <c r="AB67" s="78"/>
      <c r="AC67" s="78"/>
      <c r="AD67" s="78"/>
    </row>
    <row r="68" spans="12:30" x14ac:dyDescent="0.2">
      <c r="L68" s="82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77"/>
      <c r="X68" s="78"/>
      <c r="Y68" s="78"/>
      <c r="Z68" s="78"/>
      <c r="AA68" s="78"/>
      <c r="AB68" s="78"/>
      <c r="AC68" s="78"/>
      <c r="AD68" s="78"/>
    </row>
    <row r="69" spans="12:30" x14ac:dyDescent="0.2">
      <c r="L69" s="82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77"/>
      <c r="X69" s="78"/>
      <c r="Y69" s="78"/>
      <c r="Z69" s="78"/>
      <c r="AA69" s="78"/>
      <c r="AB69" s="78"/>
      <c r="AC69" s="78"/>
      <c r="AD69" s="78"/>
    </row>
    <row r="70" spans="12:30" x14ac:dyDescent="0.2">
      <c r="L70" s="82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77"/>
      <c r="X70" s="78"/>
      <c r="Y70" s="78"/>
      <c r="Z70" s="78"/>
      <c r="AA70" s="78"/>
      <c r="AB70" s="78"/>
      <c r="AC70" s="78"/>
      <c r="AD70" s="78"/>
    </row>
    <row r="71" spans="12:30" x14ac:dyDescent="0.2">
      <c r="L71" s="82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77"/>
      <c r="X71" s="78"/>
      <c r="Y71" s="78"/>
      <c r="Z71" s="78"/>
      <c r="AA71" s="78"/>
      <c r="AB71" s="78"/>
      <c r="AC71" s="78"/>
      <c r="AD71" s="78"/>
    </row>
    <row r="72" spans="12:30" x14ac:dyDescent="0.2">
      <c r="L72" s="82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77"/>
      <c r="X72" s="78"/>
      <c r="Y72" s="78"/>
      <c r="Z72" s="78"/>
      <c r="AA72" s="78"/>
      <c r="AB72" s="78"/>
      <c r="AC72" s="78"/>
      <c r="AD72" s="78"/>
    </row>
    <row r="73" spans="12:30" x14ac:dyDescent="0.2">
      <c r="L73" s="82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77"/>
      <c r="X73" s="78"/>
      <c r="Y73" s="78"/>
      <c r="Z73" s="78"/>
      <c r="AA73" s="78"/>
      <c r="AB73" s="78"/>
      <c r="AC73" s="78"/>
      <c r="AD73" s="78"/>
    </row>
    <row r="74" spans="12:30" x14ac:dyDescent="0.2">
      <c r="L74" s="82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77"/>
      <c r="X74" s="78"/>
      <c r="Y74" s="78"/>
      <c r="Z74" s="78"/>
      <c r="AA74" s="78"/>
      <c r="AB74" s="78"/>
      <c r="AC74" s="78"/>
      <c r="AD74" s="78"/>
    </row>
    <row r="75" spans="12:30" x14ac:dyDescent="0.2">
      <c r="L75" s="82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77"/>
      <c r="X75" s="78"/>
      <c r="Y75" s="78"/>
      <c r="Z75" s="78"/>
      <c r="AA75" s="78"/>
      <c r="AB75" s="78"/>
      <c r="AC75" s="78"/>
      <c r="AD75" s="78"/>
    </row>
    <row r="76" spans="12:30" x14ac:dyDescent="0.2">
      <c r="L76" s="82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77"/>
      <c r="X76" s="78"/>
      <c r="Y76" s="78"/>
      <c r="Z76" s="78"/>
      <c r="AA76" s="78"/>
      <c r="AB76" s="78"/>
      <c r="AC76" s="78"/>
      <c r="AD76" s="78"/>
    </row>
    <row r="77" spans="12:30" x14ac:dyDescent="0.2">
      <c r="L77" s="82"/>
      <c r="M77" s="83">
        <v>4</v>
      </c>
      <c r="N77" s="83"/>
      <c r="O77" s="83"/>
      <c r="P77" s="83"/>
      <c r="Q77" s="83"/>
      <c r="R77" s="83"/>
      <c r="S77" s="83"/>
      <c r="T77" s="83"/>
      <c r="U77" s="83"/>
      <c r="V77" s="83"/>
      <c r="W77" s="77"/>
      <c r="X77" s="78"/>
      <c r="Y77" s="78"/>
      <c r="Z77" s="78"/>
      <c r="AA77" s="78"/>
      <c r="AB77" s="78"/>
      <c r="AC77" s="78"/>
      <c r="AD77" s="78"/>
    </row>
    <row r="78" spans="12:30" x14ac:dyDescent="0.2">
      <c r="L78" s="82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77"/>
      <c r="X78" s="78"/>
      <c r="Y78" s="78"/>
      <c r="Z78" s="78"/>
      <c r="AA78" s="78"/>
      <c r="AB78" s="78"/>
      <c r="AC78" s="78"/>
      <c r="AD78" s="78"/>
    </row>
    <row r="79" spans="12:30" x14ac:dyDescent="0.2">
      <c r="L79" s="82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77"/>
      <c r="X79" s="78"/>
      <c r="Y79" s="78"/>
      <c r="Z79" s="78"/>
      <c r="AA79" s="78"/>
      <c r="AB79" s="78"/>
      <c r="AC79" s="78"/>
      <c r="AD79" s="78"/>
    </row>
    <row r="80" spans="12:30" x14ac:dyDescent="0.2">
      <c r="L80" s="82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77"/>
      <c r="X80" s="78"/>
      <c r="Y80" s="78"/>
      <c r="Z80" s="78"/>
      <c r="AA80" s="78"/>
      <c r="AB80" s="78"/>
      <c r="AC80" s="78"/>
      <c r="AD80" s="78"/>
    </row>
    <row r="81" spans="12:30" x14ac:dyDescent="0.2">
      <c r="L81" s="82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77"/>
      <c r="X81" s="78"/>
      <c r="Y81" s="78"/>
      <c r="Z81" s="78"/>
      <c r="AA81" s="78"/>
      <c r="AB81" s="78"/>
      <c r="AC81" s="78"/>
      <c r="AD81" s="78"/>
    </row>
    <row r="82" spans="12:30" x14ac:dyDescent="0.2">
      <c r="L82" s="82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77"/>
      <c r="X82" s="78"/>
      <c r="Y82" s="78"/>
      <c r="Z82" s="78"/>
      <c r="AA82" s="78"/>
      <c r="AB82" s="78"/>
      <c r="AC82" s="78"/>
      <c r="AD82" s="78"/>
    </row>
    <row r="83" spans="12:30" x14ac:dyDescent="0.2">
      <c r="L83" s="82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77"/>
      <c r="X83" s="78"/>
      <c r="Y83" s="78"/>
      <c r="Z83" s="78"/>
      <c r="AA83" s="78"/>
      <c r="AB83" s="78"/>
      <c r="AC83" s="78"/>
      <c r="AD83" s="78"/>
    </row>
    <row r="84" spans="12:30" x14ac:dyDescent="0.2">
      <c r="L84" s="82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77"/>
      <c r="X84" s="78"/>
      <c r="Y84" s="78"/>
      <c r="Z84" s="78"/>
      <c r="AA84" s="78"/>
      <c r="AB84" s="78"/>
      <c r="AC84" s="78"/>
      <c r="AD84" s="78"/>
    </row>
    <row r="85" spans="12:30" x14ac:dyDescent="0.2">
      <c r="L85" s="82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77"/>
      <c r="X85" s="78"/>
      <c r="Y85" s="78"/>
      <c r="Z85" s="78"/>
      <c r="AA85" s="78"/>
      <c r="AB85" s="78"/>
      <c r="AC85" s="78"/>
      <c r="AD85" s="78"/>
    </row>
    <row r="86" spans="12:30" x14ac:dyDescent="0.2">
      <c r="L86" s="82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77"/>
      <c r="X86" s="78"/>
      <c r="Y86" s="78"/>
      <c r="Z86" s="78"/>
      <c r="AA86" s="78"/>
      <c r="AB86" s="78"/>
      <c r="AC86" s="78"/>
      <c r="AD86" s="78"/>
    </row>
    <row r="87" spans="12:30" x14ac:dyDescent="0.2">
      <c r="L87" s="82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77"/>
      <c r="X87" s="78"/>
      <c r="Y87" s="78"/>
      <c r="Z87" s="78"/>
      <c r="AA87" s="78"/>
      <c r="AB87" s="78"/>
      <c r="AC87" s="78"/>
      <c r="AD87" s="78"/>
    </row>
    <row r="88" spans="12:30" x14ac:dyDescent="0.2">
      <c r="L88" s="82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77"/>
      <c r="X88" s="78"/>
      <c r="Y88" s="78"/>
      <c r="Z88" s="78"/>
      <c r="AA88" s="78"/>
      <c r="AB88" s="78"/>
      <c r="AC88" s="78"/>
      <c r="AD88" s="78"/>
    </row>
    <row r="89" spans="12:30" x14ac:dyDescent="0.2">
      <c r="L89" s="82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77"/>
      <c r="X89" s="78"/>
      <c r="Y89" s="78"/>
      <c r="Z89" s="78"/>
      <c r="AA89" s="78"/>
      <c r="AB89" s="78"/>
      <c r="AC89" s="78"/>
      <c r="AD89" s="78"/>
    </row>
    <row r="90" spans="12:30" x14ac:dyDescent="0.2">
      <c r="L90" s="82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77"/>
      <c r="X90" s="78"/>
      <c r="Y90" s="78"/>
      <c r="Z90" s="78"/>
      <c r="AA90" s="78"/>
      <c r="AB90" s="78"/>
      <c r="AC90" s="78"/>
      <c r="AD90" s="78"/>
    </row>
    <row r="91" spans="12:30" x14ac:dyDescent="0.2">
      <c r="L91" s="82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77"/>
      <c r="X91" s="78"/>
      <c r="Y91" s="78"/>
      <c r="Z91" s="78"/>
      <c r="AA91" s="78"/>
      <c r="AB91" s="78"/>
      <c r="AC91" s="78"/>
      <c r="AD91" s="78"/>
    </row>
    <row r="92" spans="12:30" x14ac:dyDescent="0.2">
      <c r="L92" s="82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77"/>
      <c r="X92" s="78"/>
      <c r="Y92" s="78"/>
      <c r="Z92" s="78"/>
      <c r="AA92" s="78"/>
      <c r="AB92" s="78"/>
      <c r="AC92" s="78"/>
      <c r="AD92" s="78"/>
    </row>
    <row r="93" spans="12:30" x14ac:dyDescent="0.2">
      <c r="L93" s="82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77"/>
      <c r="X93" s="78"/>
      <c r="Y93" s="78"/>
      <c r="Z93" s="78"/>
      <c r="AA93" s="78"/>
      <c r="AB93" s="78"/>
      <c r="AC93" s="78"/>
      <c r="AD93" s="78"/>
    </row>
    <row r="94" spans="12:30" x14ac:dyDescent="0.2">
      <c r="L94" s="82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77"/>
      <c r="X94" s="78"/>
      <c r="Y94" s="78"/>
      <c r="Z94" s="78"/>
      <c r="AA94" s="78"/>
      <c r="AB94" s="78"/>
      <c r="AC94" s="78"/>
      <c r="AD94" s="78"/>
    </row>
    <row r="95" spans="12:30" x14ac:dyDescent="0.2">
      <c r="L95" s="82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77"/>
      <c r="X95" s="78"/>
      <c r="Y95" s="78"/>
      <c r="Z95" s="78"/>
      <c r="AA95" s="78"/>
      <c r="AB95" s="78"/>
      <c r="AC95" s="78"/>
      <c r="AD95" s="78"/>
    </row>
    <row r="96" spans="12:30" x14ac:dyDescent="0.2">
      <c r="L96" s="82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77"/>
      <c r="X96" s="78"/>
      <c r="Y96" s="78"/>
      <c r="Z96" s="78"/>
      <c r="AA96" s="78"/>
      <c r="AB96" s="78"/>
      <c r="AC96" s="78"/>
      <c r="AD96" s="78"/>
    </row>
    <row r="97" spans="12:30" x14ac:dyDescent="0.2">
      <c r="L97" s="82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77"/>
      <c r="X97" s="78"/>
      <c r="Y97" s="78"/>
      <c r="Z97" s="78"/>
      <c r="AA97" s="78"/>
      <c r="AB97" s="78"/>
      <c r="AC97" s="78"/>
      <c r="AD97" s="78"/>
    </row>
    <row r="98" spans="12:30" x14ac:dyDescent="0.2">
      <c r="L98" s="82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77"/>
      <c r="X98" s="78"/>
      <c r="Y98" s="78"/>
      <c r="Z98" s="78"/>
      <c r="AA98" s="78"/>
      <c r="AB98" s="78"/>
      <c r="AC98" s="78"/>
      <c r="AD98" s="78"/>
    </row>
    <row r="99" spans="12:30" x14ac:dyDescent="0.2">
      <c r="L99" s="82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77"/>
      <c r="X99" s="78"/>
      <c r="Y99" s="78"/>
      <c r="Z99" s="78"/>
      <c r="AA99" s="78"/>
      <c r="AB99" s="78"/>
      <c r="AC99" s="78"/>
      <c r="AD99" s="78"/>
    </row>
    <row r="100" spans="12:30" x14ac:dyDescent="0.2">
      <c r="L100" s="82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77"/>
      <c r="X100" s="78"/>
      <c r="Y100" s="78"/>
      <c r="Z100" s="78"/>
      <c r="AA100" s="78"/>
      <c r="AB100" s="78"/>
      <c r="AC100" s="78"/>
      <c r="AD100" s="78"/>
    </row>
    <row r="101" spans="12:30" x14ac:dyDescent="0.2">
      <c r="L101" s="82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77"/>
      <c r="X101" s="78"/>
      <c r="Y101" s="78"/>
      <c r="Z101" s="78"/>
      <c r="AA101" s="78"/>
      <c r="AB101" s="78"/>
      <c r="AC101" s="78"/>
      <c r="AD101" s="78"/>
    </row>
    <row r="102" spans="12:30" x14ac:dyDescent="0.2">
      <c r="L102" s="82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77"/>
      <c r="X102" s="78"/>
      <c r="Y102" s="78"/>
      <c r="Z102" s="78"/>
      <c r="AA102" s="78"/>
      <c r="AB102" s="78"/>
      <c r="AC102" s="78"/>
      <c r="AD102" s="78"/>
    </row>
    <row r="103" spans="12:30" x14ac:dyDescent="0.2">
      <c r="L103" s="82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77"/>
      <c r="X103" s="78"/>
      <c r="Y103" s="78"/>
      <c r="Z103" s="78"/>
      <c r="AA103" s="78"/>
      <c r="AB103" s="78"/>
      <c r="AC103" s="78"/>
      <c r="AD103" s="78"/>
    </row>
    <row r="104" spans="12:30" x14ac:dyDescent="0.2">
      <c r="L104" s="82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77"/>
      <c r="X104" s="78"/>
      <c r="Y104" s="78"/>
      <c r="Z104" s="78"/>
      <c r="AA104" s="78"/>
      <c r="AB104" s="78"/>
      <c r="AC104" s="78"/>
      <c r="AD104" s="78"/>
    </row>
    <row r="105" spans="12:30" x14ac:dyDescent="0.2">
      <c r="L105" s="82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77"/>
      <c r="X105" s="78"/>
      <c r="Y105" s="78"/>
      <c r="Z105" s="78"/>
      <c r="AA105" s="78"/>
      <c r="AB105" s="78"/>
      <c r="AC105" s="78"/>
      <c r="AD105" s="78"/>
    </row>
    <row r="106" spans="12:30" x14ac:dyDescent="0.2">
      <c r="L106" s="82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77"/>
      <c r="X106" s="78"/>
      <c r="Y106" s="78"/>
      <c r="Z106" s="78"/>
      <c r="AA106" s="78"/>
      <c r="AB106" s="78"/>
      <c r="AC106" s="78"/>
      <c r="AD106" s="78"/>
    </row>
    <row r="107" spans="12:30" x14ac:dyDescent="0.2">
      <c r="L107" s="82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77"/>
      <c r="X107" s="78"/>
      <c r="Y107" s="78"/>
      <c r="Z107" s="78"/>
      <c r="AA107" s="78"/>
      <c r="AB107" s="78"/>
      <c r="AC107" s="78"/>
      <c r="AD107" s="78"/>
    </row>
    <row r="108" spans="12:30" x14ac:dyDescent="0.2">
      <c r="L108" s="82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77"/>
      <c r="X108" s="78"/>
      <c r="Y108" s="78"/>
      <c r="Z108" s="78"/>
      <c r="AA108" s="78"/>
      <c r="AB108" s="78"/>
      <c r="AC108" s="78"/>
      <c r="AD108" s="78"/>
    </row>
    <row r="109" spans="12:30" x14ac:dyDescent="0.2">
      <c r="L109" s="82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77"/>
      <c r="X109" s="78"/>
      <c r="Y109" s="78"/>
      <c r="Z109" s="78"/>
      <c r="AA109" s="78"/>
      <c r="AB109" s="78"/>
      <c r="AC109" s="78"/>
      <c r="AD109" s="78"/>
    </row>
  </sheetData>
  <autoFilter ref="A2:AD64"/>
  <sortState ref="B1:B106">
    <sortCondition ref="B1"/>
  </sortState>
  <mergeCells count="2">
    <mergeCell ref="G1:L1"/>
    <mergeCell ref="M1:W1"/>
  </mergeCells>
  <phoneticPr fontId="8" type="noConversion"/>
  <pageMargins left="0.78740157480314965" right="0.78740157480314965" top="0.11811023622047245" bottom="0.11811023622047245" header="0.19685039370078741" footer="0.23622047244094491"/>
  <pageSetup paperSize="9" orientation="landscape" horizontalDpi="300" verticalDpi="300" r:id="rId1"/>
  <headerFooter alignWithMargins="0"/>
  <ignoredErrors>
    <ignoredError sqref="L3:L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7"/>
  <sheetViews>
    <sheetView zoomScale="110" zoomScaleNormal="110" workbookViewId="0">
      <pane ySplit="2" topLeftCell="A3" activePane="bottomLeft" state="frozen"/>
      <selection pane="bottomLeft" activeCell="D21" sqref="D21"/>
    </sheetView>
  </sheetViews>
  <sheetFormatPr defaultColWidth="24.140625" defaultRowHeight="12.75" x14ac:dyDescent="0.2"/>
  <cols>
    <col min="1" max="1" width="6.42578125" style="15" bestFit="1" customWidth="1"/>
    <col min="2" max="2" width="10.42578125" style="15" bestFit="1" customWidth="1"/>
    <col min="3" max="3" width="24.140625" style="15"/>
    <col min="4" max="4" width="33.28515625" style="1" customWidth="1"/>
    <col min="5" max="6" width="24.140625" style="15"/>
    <col min="7" max="10" width="7" style="81" bestFit="1" customWidth="1"/>
    <col min="11" max="11" width="8.140625" style="81" bestFit="1" customWidth="1"/>
    <col min="12" max="12" width="13" style="84" bestFit="1" customWidth="1"/>
    <col min="13" max="21" width="7" style="81" hidden="1" customWidth="1"/>
    <col min="22" max="22" width="8" style="81" hidden="1" customWidth="1"/>
    <col min="23" max="23" width="11.85546875" style="84" hidden="1" customWidth="1"/>
    <col min="24" max="24" width="11.140625" style="85" hidden="1" customWidth="1"/>
    <col min="25" max="25" width="13.7109375" style="85" hidden="1" customWidth="1"/>
    <col min="26" max="26" width="14.28515625" style="85" hidden="1" customWidth="1"/>
    <col min="27" max="27" width="13.85546875" style="85" hidden="1" customWidth="1"/>
    <col min="28" max="28" width="14.28515625" style="85" hidden="1" customWidth="1"/>
    <col min="29" max="29" width="16.7109375" style="85" hidden="1" customWidth="1"/>
    <col min="30" max="30" width="17.28515625" style="85" hidden="1" customWidth="1"/>
    <col min="31" max="16384" width="24.140625" style="15"/>
  </cols>
  <sheetData>
    <row r="1" spans="1:30" ht="13.5" thickBot="1" x14ac:dyDescent="0.25">
      <c r="A1" s="9"/>
      <c r="B1" s="10"/>
      <c r="C1" s="10"/>
      <c r="D1" s="5"/>
      <c r="E1" s="10"/>
      <c r="F1" s="10"/>
      <c r="G1" s="391" t="s">
        <v>0</v>
      </c>
      <c r="H1" s="391"/>
      <c r="I1" s="391"/>
      <c r="J1" s="391"/>
      <c r="K1" s="391"/>
      <c r="L1" s="391"/>
      <c r="M1" s="391" t="s">
        <v>1</v>
      </c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11"/>
      <c r="Y1" s="12"/>
      <c r="Z1" s="12"/>
      <c r="AA1" s="12"/>
      <c r="AB1" s="13"/>
      <c r="AC1" s="13"/>
      <c r="AD1" s="14"/>
    </row>
    <row r="2" spans="1:30" ht="13.5" thickBot="1" x14ac:dyDescent="0.25">
      <c r="A2" s="16" t="s">
        <v>10</v>
      </c>
      <c r="B2" s="17" t="s">
        <v>16</v>
      </c>
      <c r="C2" s="18" t="s">
        <v>12</v>
      </c>
      <c r="D2" s="6" t="s">
        <v>13</v>
      </c>
      <c r="E2" s="19" t="s">
        <v>14</v>
      </c>
      <c r="F2" s="19" t="s">
        <v>20</v>
      </c>
      <c r="G2" s="19" t="s">
        <v>2</v>
      </c>
      <c r="H2" s="19" t="s">
        <v>3</v>
      </c>
      <c r="I2" s="19" t="s">
        <v>4</v>
      </c>
      <c r="J2" s="19" t="s">
        <v>5</v>
      </c>
      <c r="K2" s="19" t="s">
        <v>11</v>
      </c>
      <c r="L2" s="20" t="s">
        <v>15</v>
      </c>
      <c r="M2" s="19" t="s">
        <v>2</v>
      </c>
      <c r="N2" s="19" t="s">
        <v>3</v>
      </c>
      <c r="O2" s="19" t="s">
        <v>4</v>
      </c>
      <c r="P2" s="19" t="s">
        <v>5</v>
      </c>
      <c r="Q2" s="19" t="s">
        <v>6</v>
      </c>
      <c r="R2" s="19" t="s">
        <v>7</v>
      </c>
      <c r="S2" s="19" t="s">
        <v>8</v>
      </c>
      <c r="T2" s="19" t="s">
        <v>9</v>
      </c>
      <c r="U2" s="19" t="s">
        <v>21</v>
      </c>
      <c r="V2" s="19" t="s">
        <v>22</v>
      </c>
      <c r="W2" s="20" t="s">
        <v>17</v>
      </c>
      <c r="X2" s="21" t="s">
        <v>18</v>
      </c>
      <c r="Y2" s="22" t="s">
        <v>23</v>
      </c>
      <c r="Z2" s="23" t="s">
        <v>24</v>
      </c>
      <c r="AA2" s="23" t="s">
        <v>25</v>
      </c>
      <c r="AB2" s="24" t="s">
        <v>26</v>
      </c>
      <c r="AC2" s="22" t="s">
        <v>28</v>
      </c>
      <c r="AD2" s="25" t="s">
        <v>27</v>
      </c>
    </row>
    <row r="3" spans="1:30" x14ac:dyDescent="0.2">
      <c r="A3" s="393">
        <v>1</v>
      </c>
      <c r="B3" s="100">
        <v>1191</v>
      </c>
      <c r="C3" s="58" t="s">
        <v>62</v>
      </c>
      <c r="D3" s="58" t="s">
        <v>63</v>
      </c>
      <c r="E3" s="58" t="s">
        <v>64</v>
      </c>
      <c r="F3" s="101" t="s">
        <v>131</v>
      </c>
      <c r="G3" s="102">
        <v>20</v>
      </c>
      <c r="H3" s="103">
        <v>30</v>
      </c>
      <c r="I3" s="103">
        <v>30</v>
      </c>
      <c r="J3" s="104">
        <v>45</v>
      </c>
      <c r="K3" s="105">
        <v>97</v>
      </c>
      <c r="L3" s="106">
        <f t="shared" ref="L3:L34" si="0">0+SUM(G3:J3)</f>
        <v>125</v>
      </c>
      <c r="M3" s="91">
        <v>3</v>
      </c>
      <c r="N3" s="92">
        <v>9</v>
      </c>
      <c r="O3" s="92">
        <v>7</v>
      </c>
      <c r="P3" s="92">
        <v>7</v>
      </c>
      <c r="Q3" s="92">
        <v>6</v>
      </c>
      <c r="R3" s="92">
        <v>2</v>
      </c>
      <c r="S3" s="92">
        <v>8</v>
      </c>
      <c r="T3" s="92">
        <v>6</v>
      </c>
      <c r="U3" s="92">
        <v>4</v>
      </c>
      <c r="V3" s="92">
        <v>11</v>
      </c>
      <c r="W3" s="33">
        <f t="shared" ref="W3:W60" si="1">SUM(M3:V3)</f>
        <v>63</v>
      </c>
      <c r="X3" s="36">
        <f t="shared" ref="X3:X60" si="2">L3+W3</f>
        <v>188</v>
      </c>
      <c r="Y3" s="37">
        <v>2</v>
      </c>
      <c r="Z3" s="38">
        <v>0.375</v>
      </c>
      <c r="AA3" s="39">
        <v>3</v>
      </c>
      <c r="AB3" s="40">
        <v>0.17777777777777778</v>
      </c>
      <c r="AC3" s="41">
        <f>Y3+AA3</f>
        <v>5</v>
      </c>
      <c r="AD3" s="42">
        <f>Z3+AB3</f>
        <v>0.55277777777777781</v>
      </c>
    </row>
    <row r="4" spans="1:30" ht="13.5" thickBot="1" x14ac:dyDescent="0.25">
      <c r="A4" s="394"/>
      <c r="B4" s="7">
        <v>1192</v>
      </c>
      <c r="C4" s="58" t="s">
        <v>65</v>
      </c>
      <c r="D4" s="58" t="s">
        <v>63</v>
      </c>
      <c r="E4" s="58" t="s">
        <v>64</v>
      </c>
      <c r="F4" s="101" t="s">
        <v>131</v>
      </c>
      <c r="G4" s="102">
        <v>20</v>
      </c>
      <c r="H4" s="103">
        <v>30</v>
      </c>
      <c r="I4" s="103">
        <v>30</v>
      </c>
      <c r="J4" s="104">
        <v>45</v>
      </c>
      <c r="K4" s="105">
        <v>97</v>
      </c>
      <c r="L4" s="64">
        <f t="shared" si="0"/>
        <v>125</v>
      </c>
      <c r="M4" s="93">
        <v>4</v>
      </c>
      <c r="N4" s="94">
        <v>3</v>
      </c>
      <c r="O4" s="94">
        <v>7</v>
      </c>
      <c r="P4" s="94">
        <v>6</v>
      </c>
      <c r="Q4" s="94">
        <v>4</v>
      </c>
      <c r="R4" s="94">
        <v>3</v>
      </c>
      <c r="S4" s="94">
        <v>5</v>
      </c>
      <c r="T4" s="94">
        <v>4</v>
      </c>
      <c r="U4" s="94">
        <v>4</v>
      </c>
      <c r="V4" s="94">
        <v>11</v>
      </c>
      <c r="W4" s="44">
        <f t="shared" si="1"/>
        <v>51</v>
      </c>
      <c r="X4" s="47">
        <f t="shared" si="2"/>
        <v>176</v>
      </c>
      <c r="Y4" s="37">
        <v>2</v>
      </c>
      <c r="Z4" s="38">
        <v>0.375</v>
      </c>
      <c r="AA4" s="39">
        <v>3</v>
      </c>
      <c r="AB4" s="40">
        <v>0.17777777777777778</v>
      </c>
      <c r="AC4" s="48">
        <f t="shared" ref="AC4:AD60" si="3">Y4+AA4</f>
        <v>5</v>
      </c>
      <c r="AD4" s="49">
        <f t="shared" si="3"/>
        <v>0.55277777777777781</v>
      </c>
    </row>
    <row r="5" spans="1:30" x14ac:dyDescent="0.2">
      <c r="A5" s="395">
        <v>2</v>
      </c>
      <c r="B5" s="107">
        <v>1051</v>
      </c>
      <c r="C5" s="108" t="s">
        <v>37</v>
      </c>
      <c r="D5" s="108" t="s">
        <v>38</v>
      </c>
      <c r="E5" s="109" t="s">
        <v>39</v>
      </c>
      <c r="F5" s="110" t="s">
        <v>126</v>
      </c>
      <c r="G5" s="111">
        <v>20</v>
      </c>
      <c r="H5" s="112">
        <v>0</v>
      </c>
      <c r="I5" s="112">
        <v>30</v>
      </c>
      <c r="J5" s="113">
        <v>45</v>
      </c>
      <c r="K5" s="114">
        <v>120</v>
      </c>
      <c r="L5" s="115">
        <f t="shared" si="0"/>
        <v>95</v>
      </c>
      <c r="M5" s="93">
        <v>3</v>
      </c>
      <c r="N5" s="94">
        <v>2</v>
      </c>
      <c r="O5" s="94">
        <v>3</v>
      </c>
      <c r="P5" s="94">
        <v>4</v>
      </c>
      <c r="Q5" s="94">
        <v>5</v>
      </c>
      <c r="R5" s="94">
        <v>0</v>
      </c>
      <c r="S5" s="94">
        <v>3</v>
      </c>
      <c r="T5" s="94">
        <v>3</v>
      </c>
      <c r="U5" s="94">
        <v>2</v>
      </c>
      <c r="V5" s="94">
        <v>2</v>
      </c>
      <c r="W5" s="44">
        <f t="shared" si="1"/>
        <v>27</v>
      </c>
      <c r="X5" s="47">
        <f t="shared" si="2"/>
        <v>122</v>
      </c>
      <c r="Y5" s="39">
        <v>2</v>
      </c>
      <c r="Z5" s="40">
        <v>0.17569444444444446</v>
      </c>
      <c r="AA5" s="39">
        <v>3</v>
      </c>
      <c r="AB5" s="40">
        <v>0.30208333333333331</v>
      </c>
      <c r="AC5" s="48">
        <f t="shared" si="3"/>
        <v>5</v>
      </c>
      <c r="AD5" s="49">
        <f t="shared" si="3"/>
        <v>0.47777777777777775</v>
      </c>
    </row>
    <row r="6" spans="1:30" ht="13.5" thickBot="1" x14ac:dyDescent="0.25">
      <c r="A6" s="396"/>
      <c r="B6" s="107">
        <v>1052</v>
      </c>
      <c r="C6" s="108" t="s">
        <v>40</v>
      </c>
      <c r="D6" s="108" t="s">
        <v>38</v>
      </c>
      <c r="E6" s="109" t="s">
        <v>39</v>
      </c>
      <c r="F6" s="110" t="s">
        <v>126</v>
      </c>
      <c r="G6" s="111">
        <v>20</v>
      </c>
      <c r="H6" s="112">
        <v>0</v>
      </c>
      <c r="I6" s="112">
        <v>30</v>
      </c>
      <c r="J6" s="113">
        <v>45</v>
      </c>
      <c r="K6" s="114">
        <v>120</v>
      </c>
      <c r="L6" s="115">
        <f t="shared" si="0"/>
        <v>95</v>
      </c>
      <c r="M6" s="93">
        <v>3</v>
      </c>
      <c r="N6" s="94">
        <v>0</v>
      </c>
      <c r="O6" s="94">
        <v>3</v>
      </c>
      <c r="P6" s="94">
        <v>4</v>
      </c>
      <c r="Q6" s="94">
        <v>6</v>
      </c>
      <c r="R6" s="94">
        <v>0</v>
      </c>
      <c r="S6" s="94">
        <v>7</v>
      </c>
      <c r="T6" s="94">
        <v>8</v>
      </c>
      <c r="U6" s="94">
        <v>1</v>
      </c>
      <c r="V6" s="94">
        <v>8</v>
      </c>
      <c r="W6" s="44">
        <f t="shared" si="1"/>
        <v>40</v>
      </c>
      <c r="X6" s="47">
        <f t="shared" si="2"/>
        <v>135</v>
      </c>
      <c r="Y6" s="39">
        <v>2</v>
      </c>
      <c r="Z6" s="40">
        <v>0.17569444444444446</v>
      </c>
      <c r="AA6" s="39">
        <v>3</v>
      </c>
      <c r="AB6" s="40">
        <v>0.30208333333333331</v>
      </c>
      <c r="AC6" s="48">
        <f t="shared" si="3"/>
        <v>5</v>
      </c>
      <c r="AD6" s="49">
        <f t="shared" si="3"/>
        <v>0.47777777777777775</v>
      </c>
    </row>
    <row r="7" spans="1:30" x14ac:dyDescent="0.2">
      <c r="A7" s="395">
        <v>2</v>
      </c>
      <c r="B7" s="107">
        <v>1071</v>
      </c>
      <c r="C7" s="108" t="s">
        <v>41</v>
      </c>
      <c r="D7" s="108" t="s">
        <v>42</v>
      </c>
      <c r="E7" s="109" t="s">
        <v>43</v>
      </c>
      <c r="F7" s="116" t="s">
        <v>164</v>
      </c>
      <c r="G7" s="111">
        <v>20</v>
      </c>
      <c r="H7" s="112">
        <v>30</v>
      </c>
      <c r="I7" s="112">
        <v>0</v>
      </c>
      <c r="J7" s="113">
        <v>45</v>
      </c>
      <c r="K7" s="114">
        <v>120</v>
      </c>
      <c r="L7" s="115">
        <f t="shared" si="0"/>
        <v>95</v>
      </c>
      <c r="M7" s="93">
        <v>5</v>
      </c>
      <c r="N7" s="94">
        <v>1</v>
      </c>
      <c r="O7" s="94">
        <v>5</v>
      </c>
      <c r="P7" s="94">
        <v>4</v>
      </c>
      <c r="Q7" s="94">
        <v>2</v>
      </c>
      <c r="R7" s="94">
        <v>0</v>
      </c>
      <c r="S7" s="94">
        <v>5</v>
      </c>
      <c r="T7" s="94">
        <v>4</v>
      </c>
      <c r="U7" s="94">
        <v>0</v>
      </c>
      <c r="V7" s="94">
        <v>8</v>
      </c>
      <c r="W7" s="44">
        <f t="shared" si="1"/>
        <v>34</v>
      </c>
      <c r="X7" s="47">
        <f t="shared" si="2"/>
        <v>129</v>
      </c>
      <c r="Y7" s="39">
        <v>2</v>
      </c>
      <c r="Z7" s="40">
        <v>0.3888888888888889</v>
      </c>
      <c r="AA7" s="39">
        <v>3</v>
      </c>
      <c r="AB7" s="40">
        <v>0.32500000000000001</v>
      </c>
      <c r="AC7" s="48">
        <f t="shared" si="3"/>
        <v>5</v>
      </c>
      <c r="AD7" s="49">
        <f t="shared" si="3"/>
        <v>0.71388888888888891</v>
      </c>
    </row>
    <row r="8" spans="1:30" ht="13.5" thickBot="1" x14ac:dyDescent="0.25">
      <c r="A8" s="396"/>
      <c r="B8" s="107">
        <v>1072</v>
      </c>
      <c r="C8" s="108" t="s">
        <v>44</v>
      </c>
      <c r="D8" s="108" t="s">
        <v>42</v>
      </c>
      <c r="E8" s="109" t="s">
        <v>43</v>
      </c>
      <c r="F8" s="116" t="s">
        <v>164</v>
      </c>
      <c r="G8" s="111">
        <v>20</v>
      </c>
      <c r="H8" s="112">
        <v>30</v>
      </c>
      <c r="I8" s="112">
        <v>0</v>
      </c>
      <c r="J8" s="113">
        <v>45</v>
      </c>
      <c r="K8" s="114">
        <v>120</v>
      </c>
      <c r="L8" s="115">
        <f t="shared" si="0"/>
        <v>95</v>
      </c>
      <c r="M8" s="93">
        <v>5</v>
      </c>
      <c r="N8" s="94">
        <v>2</v>
      </c>
      <c r="O8" s="94">
        <v>6</v>
      </c>
      <c r="P8" s="94">
        <v>9</v>
      </c>
      <c r="Q8" s="94">
        <v>2</v>
      </c>
      <c r="R8" s="94">
        <v>0</v>
      </c>
      <c r="S8" s="94">
        <v>11</v>
      </c>
      <c r="T8" s="94">
        <v>8</v>
      </c>
      <c r="U8" s="94">
        <v>5</v>
      </c>
      <c r="V8" s="94">
        <v>8</v>
      </c>
      <c r="W8" s="44">
        <f t="shared" si="1"/>
        <v>56</v>
      </c>
      <c r="X8" s="47">
        <f t="shared" si="2"/>
        <v>151</v>
      </c>
      <c r="Y8" s="39">
        <v>2</v>
      </c>
      <c r="Z8" s="40">
        <v>0.3888888888888889</v>
      </c>
      <c r="AA8" s="39">
        <v>3</v>
      </c>
      <c r="AB8" s="40">
        <v>0.32500000000000001</v>
      </c>
      <c r="AC8" s="48">
        <f t="shared" si="3"/>
        <v>5</v>
      </c>
      <c r="AD8" s="49">
        <f t="shared" si="3"/>
        <v>0.71388888888888891</v>
      </c>
    </row>
    <row r="9" spans="1:30" x14ac:dyDescent="0.2">
      <c r="A9" s="397">
        <v>3</v>
      </c>
      <c r="B9" s="125">
        <v>2121</v>
      </c>
      <c r="C9" s="126" t="s">
        <v>96</v>
      </c>
      <c r="D9" s="126" t="s">
        <v>50</v>
      </c>
      <c r="E9" s="126" t="s">
        <v>51</v>
      </c>
      <c r="F9" s="127" t="s">
        <v>165</v>
      </c>
      <c r="G9" s="128">
        <v>20</v>
      </c>
      <c r="H9" s="129">
        <v>30</v>
      </c>
      <c r="I9" s="129">
        <v>30</v>
      </c>
      <c r="J9" s="130">
        <v>0</v>
      </c>
      <c r="K9" s="131">
        <v>105</v>
      </c>
      <c r="L9" s="132">
        <f t="shared" si="0"/>
        <v>80</v>
      </c>
      <c r="M9" s="93">
        <v>6</v>
      </c>
      <c r="N9" s="94">
        <v>11</v>
      </c>
      <c r="O9" s="94">
        <v>7</v>
      </c>
      <c r="P9" s="94">
        <v>7</v>
      </c>
      <c r="Q9" s="94">
        <v>6</v>
      </c>
      <c r="R9" s="94">
        <v>0</v>
      </c>
      <c r="S9" s="94">
        <v>7</v>
      </c>
      <c r="T9" s="94">
        <v>8</v>
      </c>
      <c r="U9" s="94">
        <v>3</v>
      </c>
      <c r="V9" s="94">
        <v>20</v>
      </c>
      <c r="W9" s="44">
        <f t="shared" si="1"/>
        <v>75</v>
      </c>
      <c r="X9" s="47">
        <f t="shared" si="2"/>
        <v>155</v>
      </c>
      <c r="Y9" s="39">
        <v>2</v>
      </c>
      <c r="Z9" s="40">
        <v>0.16805555555555554</v>
      </c>
      <c r="AA9" s="39">
        <v>3</v>
      </c>
      <c r="AB9" s="40">
        <v>0.20416666666666669</v>
      </c>
      <c r="AC9" s="48">
        <f t="shared" si="3"/>
        <v>5</v>
      </c>
      <c r="AD9" s="49">
        <f t="shared" si="3"/>
        <v>0.37222222222222223</v>
      </c>
    </row>
    <row r="10" spans="1:30" ht="13.5" thickBot="1" x14ac:dyDescent="0.25">
      <c r="A10" s="398"/>
      <c r="B10" s="125">
        <v>2122</v>
      </c>
      <c r="C10" s="126" t="s">
        <v>97</v>
      </c>
      <c r="D10" s="126" t="s">
        <v>50</v>
      </c>
      <c r="E10" s="126" t="s">
        <v>51</v>
      </c>
      <c r="F10" s="127" t="s">
        <v>165</v>
      </c>
      <c r="G10" s="128">
        <v>20</v>
      </c>
      <c r="H10" s="129">
        <v>30</v>
      </c>
      <c r="I10" s="129">
        <v>30</v>
      </c>
      <c r="J10" s="130">
        <v>0</v>
      </c>
      <c r="K10" s="131">
        <v>105</v>
      </c>
      <c r="L10" s="132">
        <f t="shared" si="0"/>
        <v>80</v>
      </c>
      <c r="M10" s="93">
        <v>4</v>
      </c>
      <c r="N10" s="94">
        <v>6</v>
      </c>
      <c r="O10" s="94">
        <v>5</v>
      </c>
      <c r="P10" s="94">
        <v>9</v>
      </c>
      <c r="Q10" s="94">
        <v>6</v>
      </c>
      <c r="R10" s="94">
        <v>2</v>
      </c>
      <c r="S10" s="94">
        <v>8</v>
      </c>
      <c r="T10" s="94">
        <v>7</v>
      </c>
      <c r="U10" s="94">
        <v>3</v>
      </c>
      <c r="V10" s="94">
        <v>0</v>
      </c>
      <c r="W10" s="44">
        <f t="shared" si="1"/>
        <v>50</v>
      </c>
      <c r="X10" s="47">
        <f t="shared" si="2"/>
        <v>130</v>
      </c>
      <c r="Y10" s="39">
        <v>2</v>
      </c>
      <c r="Z10" s="40">
        <v>0.16805555555555554</v>
      </c>
      <c r="AA10" s="39">
        <v>3</v>
      </c>
      <c r="AB10" s="40">
        <v>0.20416666666666669</v>
      </c>
      <c r="AC10" s="48">
        <f t="shared" si="3"/>
        <v>5</v>
      </c>
      <c r="AD10" s="49">
        <f t="shared" si="3"/>
        <v>0.37222222222222223</v>
      </c>
    </row>
    <row r="11" spans="1:30" x14ac:dyDescent="0.2">
      <c r="A11" s="399">
        <v>4</v>
      </c>
      <c r="B11" s="133">
        <v>2021</v>
      </c>
      <c r="C11" s="134" t="s">
        <v>86</v>
      </c>
      <c r="D11" s="134" t="s">
        <v>30</v>
      </c>
      <c r="E11" s="134" t="s">
        <v>31</v>
      </c>
      <c r="F11" s="135" t="s">
        <v>143</v>
      </c>
      <c r="G11" s="136">
        <v>20</v>
      </c>
      <c r="H11" s="137">
        <v>0</v>
      </c>
      <c r="I11" s="137">
        <v>0</v>
      </c>
      <c r="J11" s="138">
        <v>45</v>
      </c>
      <c r="K11" s="139">
        <v>117</v>
      </c>
      <c r="L11" s="140">
        <f t="shared" si="0"/>
        <v>65</v>
      </c>
      <c r="M11" s="93">
        <v>6</v>
      </c>
      <c r="N11" s="94">
        <v>1</v>
      </c>
      <c r="O11" s="94">
        <v>4</v>
      </c>
      <c r="P11" s="94">
        <v>5</v>
      </c>
      <c r="Q11" s="94">
        <v>4</v>
      </c>
      <c r="R11" s="94">
        <v>0</v>
      </c>
      <c r="S11" s="94">
        <v>4</v>
      </c>
      <c r="T11" s="94">
        <v>8</v>
      </c>
      <c r="U11" s="94">
        <v>0</v>
      </c>
      <c r="V11" s="94">
        <v>0</v>
      </c>
      <c r="W11" s="44">
        <f t="shared" si="1"/>
        <v>32</v>
      </c>
      <c r="X11" s="47">
        <f t="shared" si="2"/>
        <v>97</v>
      </c>
      <c r="Y11" s="39">
        <v>2</v>
      </c>
      <c r="Z11" s="40">
        <v>6.5972222222222224E-2</v>
      </c>
      <c r="AA11" s="39">
        <v>3</v>
      </c>
      <c r="AB11" s="40">
        <v>0.22569444444444445</v>
      </c>
      <c r="AC11" s="48">
        <f t="shared" si="3"/>
        <v>5</v>
      </c>
      <c r="AD11" s="49">
        <f t="shared" si="3"/>
        <v>0.29166666666666669</v>
      </c>
    </row>
    <row r="12" spans="1:30" ht="13.5" thickBot="1" x14ac:dyDescent="0.25">
      <c r="A12" s="400"/>
      <c r="B12" s="133">
        <v>2022</v>
      </c>
      <c r="C12" s="134" t="s">
        <v>87</v>
      </c>
      <c r="D12" s="134" t="s">
        <v>30</v>
      </c>
      <c r="E12" s="134" t="s">
        <v>31</v>
      </c>
      <c r="F12" s="135" t="s">
        <v>143</v>
      </c>
      <c r="G12" s="136">
        <v>20</v>
      </c>
      <c r="H12" s="137">
        <v>0</v>
      </c>
      <c r="I12" s="137">
        <v>0</v>
      </c>
      <c r="J12" s="138">
        <v>45</v>
      </c>
      <c r="K12" s="139">
        <v>117</v>
      </c>
      <c r="L12" s="140">
        <f t="shared" si="0"/>
        <v>65</v>
      </c>
      <c r="M12" s="93">
        <v>4</v>
      </c>
      <c r="N12" s="94">
        <v>3</v>
      </c>
      <c r="O12" s="94">
        <v>4</v>
      </c>
      <c r="P12" s="94">
        <v>5</v>
      </c>
      <c r="Q12" s="94">
        <v>4</v>
      </c>
      <c r="R12" s="94">
        <v>2</v>
      </c>
      <c r="S12" s="94">
        <v>2</v>
      </c>
      <c r="T12" s="94">
        <v>5</v>
      </c>
      <c r="U12" s="94">
        <v>1</v>
      </c>
      <c r="V12" s="94">
        <v>20</v>
      </c>
      <c r="W12" s="44">
        <f t="shared" si="1"/>
        <v>50</v>
      </c>
      <c r="X12" s="47">
        <f t="shared" si="2"/>
        <v>115</v>
      </c>
      <c r="Y12" s="39">
        <v>2</v>
      </c>
      <c r="Z12" s="40">
        <v>6.5972222222222224E-2</v>
      </c>
      <c r="AA12" s="39">
        <v>3</v>
      </c>
      <c r="AB12" s="40">
        <v>0.22569444444444445</v>
      </c>
      <c r="AC12" s="48">
        <f t="shared" si="3"/>
        <v>5</v>
      </c>
      <c r="AD12" s="49">
        <f t="shared" si="3"/>
        <v>0.29166666666666669</v>
      </c>
    </row>
    <row r="13" spans="1:30" x14ac:dyDescent="0.2">
      <c r="A13" s="401">
        <v>5</v>
      </c>
      <c r="B13" s="141">
        <v>2201</v>
      </c>
      <c r="C13" s="142" t="s">
        <v>106</v>
      </c>
      <c r="D13" s="142" t="s">
        <v>107</v>
      </c>
      <c r="E13" s="142" t="s">
        <v>108</v>
      </c>
      <c r="F13" s="143" t="s">
        <v>134</v>
      </c>
      <c r="G13" s="144">
        <v>20</v>
      </c>
      <c r="H13" s="145">
        <v>0</v>
      </c>
      <c r="I13" s="145">
        <v>0</v>
      </c>
      <c r="J13" s="146">
        <v>45</v>
      </c>
      <c r="K13" s="147">
        <v>120</v>
      </c>
      <c r="L13" s="148">
        <f t="shared" si="0"/>
        <v>65</v>
      </c>
      <c r="M13" s="93">
        <v>3</v>
      </c>
      <c r="N13" s="94">
        <v>11</v>
      </c>
      <c r="O13" s="94">
        <v>7</v>
      </c>
      <c r="P13" s="94">
        <v>7</v>
      </c>
      <c r="Q13" s="94">
        <v>7</v>
      </c>
      <c r="R13" s="94">
        <v>2</v>
      </c>
      <c r="S13" s="94">
        <v>12</v>
      </c>
      <c r="T13" s="94">
        <v>8</v>
      </c>
      <c r="U13" s="94">
        <v>4</v>
      </c>
      <c r="V13" s="94">
        <v>20</v>
      </c>
      <c r="W13" s="44">
        <f t="shared" si="1"/>
        <v>81</v>
      </c>
      <c r="X13" s="47">
        <f t="shared" si="2"/>
        <v>146</v>
      </c>
      <c r="Y13" s="39">
        <v>2</v>
      </c>
      <c r="Z13" s="40">
        <v>0.20069444444444443</v>
      </c>
      <c r="AA13" s="39">
        <v>3</v>
      </c>
      <c r="AB13" s="40">
        <v>0.24166666666666667</v>
      </c>
      <c r="AC13" s="48">
        <f t="shared" si="3"/>
        <v>5</v>
      </c>
      <c r="AD13" s="49">
        <f t="shared" si="3"/>
        <v>0.44236111111111109</v>
      </c>
    </row>
    <row r="14" spans="1:30" x14ac:dyDescent="0.2">
      <c r="A14" s="402"/>
      <c r="B14" s="141">
        <v>2202</v>
      </c>
      <c r="C14" s="142" t="s">
        <v>109</v>
      </c>
      <c r="D14" s="142" t="s">
        <v>107</v>
      </c>
      <c r="E14" s="142" t="s">
        <v>108</v>
      </c>
      <c r="F14" s="143" t="s">
        <v>134</v>
      </c>
      <c r="G14" s="144">
        <v>20</v>
      </c>
      <c r="H14" s="145">
        <v>0</v>
      </c>
      <c r="I14" s="145">
        <v>0</v>
      </c>
      <c r="J14" s="146">
        <v>45</v>
      </c>
      <c r="K14" s="147">
        <v>120</v>
      </c>
      <c r="L14" s="148">
        <f t="shared" si="0"/>
        <v>65</v>
      </c>
      <c r="M14" s="93">
        <v>5</v>
      </c>
      <c r="N14" s="94">
        <v>7</v>
      </c>
      <c r="O14" s="94">
        <v>5</v>
      </c>
      <c r="P14" s="94">
        <v>7</v>
      </c>
      <c r="Q14" s="94">
        <v>6</v>
      </c>
      <c r="R14" s="94">
        <v>0</v>
      </c>
      <c r="S14" s="94">
        <v>4</v>
      </c>
      <c r="T14" s="94">
        <v>7</v>
      </c>
      <c r="U14" s="94">
        <v>2</v>
      </c>
      <c r="V14" s="94">
        <v>19</v>
      </c>
      <c r="W14" s="44">
        <f t="shared" si="1"/>
        <v>62</v>
      </c>
      <c r="X14" s="47">
        <f t="shared" si="2"/>
        <v>127</v>
      </c>
      <c r="Y14" s="39">
        <v>2</v>
      </c>
      <c r="Z14" s="40">
        <v>0.20069444444444443</v>
      </c>
      <c r="AA14" s="39">
        <v>3</v>
      </c>
      <c r="AB14" s="40">
        <v>0.24166666666666667</v>
      </c>
      <c r="AC14" s="48">
        <f t="shared" si="3"/>
        <v>5</v>
      </c>
      <c r="AD14" s="49">
        <f t="shared" si="3"/>
        <v>0.44236111111111109</v>
      </c>
    </row>
    <row r="15" spans="1:30" x14ac:dyDescent="0.2">
      <c r="A15" s="392">
        <v>6</v>
      </c>
      <c r="B15" s="3">
        <v>1111</v>
      </c>
      <c r="C15" s="27" t="s">
        <v>49</v>
      </c>
      <c r="D15" s="27" t="s">
        <v>50</v>
      </c>
      <c r="E15" s="95" t="s">
        <v>51</v>
      </c>
      <c r="F15" s="96" t="s">
        <v>165</v>
      </c>
      <c r="G15" s="86">
        <v>0</v>
      </c>
      <c r="H15" s="87">
        <v>30</v>
      </c>
      <c r="I15" s="87">
        <v>30</v>
      </c>
      <c r="J15" s="88">
        <v>0</v>
      </c>
      <c r="K15" s="89">
        <v>120</v>
      </c>
      <c r="L15" s="44">
        <f t="shared" si="0"/>
        <v>60</v>
      </c>
      <c r="M15" s="93">
        <v>5</v>
      </c>
      <c r="N15" s="94">
        <v>9</v>
      </c>
      <c r="O15" s="94">
        <v>7</v>
      </c>
      <c r="P15" s="94">
        <v>8</v>
      </c>
      <c r="Q15" s="94">
        <v>4</v>
      </c>
      <c r="R15" s="94">
        <v>3</v>
      </c>
      <c r="S15" s="94">
        <v>8</v>
      </c>
      <c r="T15" s="94">
        <v>4</v>
      </c>
      <c r="U15" s="94">
        <v>5</v>
      </c>
      <c r="V15" s="94">
        <v>20</v>
      </c>
      <c r="W15" s="44">
        <f t="shared" si="1"/>
        <v>73</v>
      </c>
      <c r="X15" s="47">
        <f t="shared" si="2"/>
        <v>133</v>
      </c>
      <c r="Y15" s="39">
        <v>1</v>
      </c>
      <c r="Z15" s="40">
        <v>0.41666666666666669</v>
      </c>
      <c r="AA15" s="39">
        <v>3</v>
      </c>
      <c r="AB15" s="40">
        <v>0.27986111111111112</v>
      </c>
      <c r="AC15" s="48">
        <f t="shared" si="3"/>
        <v>4</v>
      </c>
      <c r="AD15" s="49">
        <f t="shared" si="3"/>
        <v>0.69652777777777786</v>
      </c>
    </row>
    <row r="16" spans="1:30" x14ac:dyDescent="0.2">
      <c r="A16" s="392"/>
      <c r="B16" s="3">
        <v>1112</v>
      </c>
      <c r="C16" s="27" t="s">
        <v>52</v>
      </c>
      <c r="D16" s="27" t="s">
        <v>50</v>
      </c>
      <c r="E16" s="95" t="s">
        <v>51</v>
      </c>
      <c r="F16" s="96" t="s">
        <v>165</v>
      </c>
      <c r="G16" s="86">
        <v>0</v>
      </c>
      <c r="H16" s="87">
        <v>30</v>
      </c>
      <c r="I16" s="87">
        <v>30</v>
      </c>
      <c r="J16" s="88">
        <v>0</v>
      </c>
      <c r="K16" s="89">
        <v>120</v>
      </c>
      <c r="L16" s="44">
        <f t="shared" si="0"/>
        <v>60</v>
      </c>
      <c r="M16" s="93">
        <v>5</v>
      </c>
      <c r="N16" s="94">
        <v>3</v>
      </c>
      <c r="O16" s="94">
        <v>7</v>
      </c>
      <c r="P16" s="94">
        <v>6</v>
      </c>
      <c r="Q16" s="94">
        <v>5</v>
      </c>
      <c r="R16" s="94">
        <v>2</v>
      </c>
      <c r="S16" s="94">
        <v>5</v>
      </c>
      <c r="T16" s="94">
        <v>4</v>
      </c>
      <c r="U16" s="94">
        <v>6</v>
      </c>
      <c r="V16" s="94">
        <v>11</v>
      </c>
      <c r="W16" s="44">
        <f t="shared" si="1"/>
        <v>54</v>
      </c>
      <c r="X16" s="47">
        <f t="shared" si="2"/>
        <v>114</v>
      </c>
      <c r="Y16" s="39">
        <v>1</v>
      </c>
      <c r="Z16" s="40">
        <v>0.41666666666666669</v>
      </c>
      <c r="AA16" s="39">
        <v>3</v>
      </c>
      <c r="AB16" s="40">
        <v>0.27986111111111112</v>
      </c>
      <c r="AC16" s="48">
        <f t="shared" si="3"/>
        <v>4</v>
      </c>
      <c r="AD16" s="49">
        <f t="shared" si="3"/>
        <v>0.69652777777777786</v>
      </c>
    </row>
    <row r="17" spans="1:30" x14ac:dyDescent="0.2">
      <c r="A17" s="392">
        <v>7</v>
      </c>
      <c r="B17" s="3">
        <v>2081</v>
      </c>
      <c r="C17" s="27" t="s">
        <v>92</v>
      </c>
      <c r="D17" s="27" t="s">
        <v>42</v>
      </c>
      <c r="E17" s="27" t="s">
        <v>43</v>
      </c>
      <c r="F17" s="55" t="s">
        <v>141</v>
      </c>
      <c r="G17" s="86">
        <v>20</v>
      </c>
      <c r="H17" s="87">
        <v>0</v>
      </c>
      <c r="I17" s="87">
        <v>30</v>
      </c>
      <c r="J17" s="88">
        <v>0</v>
      </c>
      <c r="K17" s="90">
        <v>60</v>
      </c>
      <c r="L17" s="44">
        <f t="shared" si="0"/>
        <v>50</v>
      </c>
      <c r="M17" s="93">
        <v>2</v>
      </c>
      <c r="N17" s="94">
        <v>1</v>
      </c>
      <c r="O17" s="94">
        <v>5</v>
      </c>
      <c r="P17" s="94">
        <v>7</v>
      </c>
      <c r="Q17" s="94">
        <v>2</v>
      </c>
      <c r="R17" s="94">
        <v>0</v>
      </c>
      <c r="S17" s="94">
        <v>6</v>
      </c>
      <c r="T17" s="94">
        <v>7</v>
      </c>
      <c r="U17" s="94">
        <v>4</v>
      </c>
      <c r="V17" s="94">
        <v>8</v>
      </c>
      <c r="W17" s="44">
        <f t="shared" si="1"/>
        <v>42</v>
      </c>
      <c r="X17" s="47">
        <f t="shared" si="2"/>
        <v>92</v>
      </c>
      <c r="Y17" s="39">
        <v>2</v>
      </c>
      <c r="Z17" s="40">
        <v>0.41666666666666669</v>
      </c>
      <c r="AA17" s="39">
        <v>2</v>
      </c>
      <c r="AB17" s="40">
        <v>0.41666666666666669</v>
      </c>
      <c r="AC17" s="48">
        <f t="shared" si="3"/>
        <v>4</v>
      </c>
      <c r="AD17" s="49">
        <f t="shared" si="3"/>
        <v>0.83333333333333337</v>
      </c>
    </row>
    <row r="18" spans="1:30" x14ac:dyDescent="0.2">
      <c r="A18" s="392"/>
      <c r="B18" s="3">
        <v>2082</v>
      </c>
      <c r="C18" s="27" t="s">
        <v>93</v>
      </c>
      <c r="D18" s="27" t="s">
        <v>42</v>
      </c>
      <c r="E18" s="27" t="s">
        <v>43</v>
      </c>
      <c r="F18" s="55" t="s">
        <v>141</v>
      </c>
      <c r="G18" s="86">
        <v>20</v>
      </c>
      <c r="H18" s="87">
        <v>0</v>
      </c>
      <c r="I18" s="87">
        <v>30</v>
      </c>
      <c r="J18" s="88">
        <v>0</v>
      </c>
      <c r="K18" s="90">
        <v>60</v>
      </c>
      <c r="L18" s="44">
        <f t="shared" si="0"/>
        <v>50</v>
      </c>
      <c r="M18" s="93">
        <v>4</v>
      </c>
      <c r="N18" s="94">
        <v>3</v>
      </c>
      <c r="O18" s="94">
        <v>7</v>
      </c>
      <c r="P18" s="94">
        <v>6</v>
      </c>
      <c r="Q18" s="94">
        <v>6</v>
      </c>
      <c r="R18" s="94">
        <v>0</v>
      </c>
      <c r="S18" s="94">
        <v>12</v>
      </c>
      <c r="T18" s="94">
        <v>7</v>
      </c>
      <c r="U18" s="94">
        <v>4</v>
      </c>
      <c r="V18" s="94">
        <v>8</v>
      </c>
      <c r="W18" s="44">
        <f t="shared" si="1"/>
        <v>57</v>
      </c>
      <c r="X18" s="47">
        <f t="shared" si="2"/>
        <v>107</v>
      </c>
      <c r="Y18" s="39">
        <v>2</v>
      </c>
      <c r="Z18" s="40">
        <v>0.41666666666666669</v>
      </c>
      <c r="AA18" s="39">
        <v>2</v>
      </c>
      <c r="AB18" s="40">
        <v>0.41666666666666669</v>
      </c>
      <c r="AC18" s="48">
        <f t="shared" si="3"/>
        <v>4</v>
      </c>
      <c r="AD18" s="49">
        <f t="shared" si="3"/>
        <v>0.83333333333333337</v>
      </c>
    </row>
    <row r="19" spans="1:30" x14ac:dyDescent="0.2">
      <c r="A19" s="392">
        <v>8</v>
      </c>
      <c r="B19" s="3">
        <v>2211</v>
      </c>
      <c r="C19" s="27" t="s">
        <v>110</v>
      </c>
      <c r="D19" s="27" t="s">
        <v>111</v>
      </c>
      <c r="E19" s="27" t="s">
        <v>112</v>
      </c>
      <c r="F19" s="50" t="s">
        <v>140</v>
      </c>
      <c r="G19" s="86">
        <v>20</v>
      </c>
      <c r="H19" s="87">
        <v>0</v>
      </c>
      <c r="I19" s="87">
        <v>30</v>
      </c>
      <c r="J19" s="88">
        <v>0</v>
      </c>
      <c r="K19" s="89">
        <v>65</v>
      </c>
      <c r="L19" s="44">
        <f t="shared" si="0"/>
        <v>50</v>
      </c>
      <c r="M19" s="93">
        <v>6</v>
      </c>
      <c r="N19" s="94">
        <v>4</v>
      </c>
      <c r="O19" s="94">
        <v>4</v>
      </c>
      <c r="P19" s="94">
        <v>3</v>
      </c>
      <c r="Q19" s="94">
        <v>2</v>
      </c>
      <c r="R19" s="94">
        <v>0</v>
      </c>
      <c r="S19" s="94">
        <v>9</v>
      </c>
      <c r="T19" s="94">
        <v>6</v>
      </c>
      <c r="U19" s="94">
        <v>1</v>
      </c>
      <c r="V19" s="94">
        <v>0</v>
      </c>
      <c r="W19" s="44">
        <f t="shared" si="1"/>
        <v>35</v>
      </c>
      <c r="X19" s="47">
        <f t="shared" si="2"/>
        <v>85</v>
      </c>
      <c r="Y19" s="39">
        <v>2</v>
      </c>
      <c r="Z19" s="40">
        <v>0.26527777777777778</v>
      </c>
      <c r="AA19" s="39">
        <v>3</v>
      </c>
      <c r="AB19" s="40">
        <v>0.29166666666666669</v>
      </c>
      <c r="AC19" s="48">
        <f t="shared" si="3"/>
        <v>5</v>
      </c>
      <c r="AD19" s="49">
        <f t="shared" si="3"/>
        <v>0.55694444444444446</v>
      </c>
    </row>
    <row r="20" spans="1:30" x14ac:dyDescent="0.2">
      <c r="A20" s="392"/>
      <c r="B20" s="3">
        <v>2212</v>
      </c>
      <c r="C20" s="27" t="s">
        <v>113</v>
      </c>
      <c r="D20" s="27" t="s">
        <v>111</v>
      </c>
      <c r="E20" s="27" t="s">
        <v>112</v>
      </c>
      <c r="F20" s="50" t="s">
        <v>140</v>
      </c>
      <c r="G20" s="86">
        <v>20</v>
      </c>
      <c r="H20" s="87">
        <v>0</v>
      </c>
      <c r="I20" s="87">
        <v>30</v>
      </c>
      <c r="J20" s="88">
        <v>0</v>
      </c>
      <c r="K20" s="89">
        <v>65</v>
      </c>
      <c r="L20" s="44">
        <f t="shared" si="0"/>
        <v>50</v>
      </c>
      <c r="M20" s="93">
        <v>5</v>
      </c>
      <c r="N20" s="94">
        <v>5</v>
      </c>
      <c r="O20" s="94">
        <v>7</v>
      </c>
      <c r="P20" s="94">
        <v>4</v>
      </c>
      <c r="Q20" s="94">
        <v>6</v>
      </c>
      <c r="R20" s="94">
        <v>0</v>
      </c>
      <c r="S20" s="94">
        <v>3</v>
      </c>
      <c r="T20" s="94">
        <v>8</v>
      </c>
      <c r="U20" s="94">
        <v>4</v>
      </c>
      <c r="V20" s="94">
        <v>9</v>
      </c>
      <c r="W20" s="44">
        <f t="shared" si="1"/>
        <v>51</v>
      </c>
      <c r="X20" s="47">
        <f t="shared" si="2"/>
        <v>101</v>
      </c>
      <c r="Y20" s="39">
        <v>2</v>
      </c>
      <c r="Z20" s="40">
        <v>0.26527777777777778</v>
      </c>
      <c r="AA20" s="39">
        <v>3</v>
      </c>
      <c r="AB20" s="40">
        <v>0.29166666666666669</v>
      </c>
      <c r="AC20" s="48">
        <f t="shared" si="3"/>
        <v>5</v>
      </c>
      <c r="AD20" s="49">
        <f t="shared" si="3"/>
        <v>0.55694444444444446</v>
      </c>
    </row>
    <row r="21" spans="1:30" x14ac:dyDescent="0.2">
      <c r="A21" s="392">
        <v>9</v>
      </c>
      <c r="B21" s="3">
        <v>2061</v>
      </c>
      <c r="C21" s="27" t="s">
        <v>90</v>
      </c>
      <c r="D21" s="27" t="s">
        <v>38</v>
      </c>
      <c r="E21" s="27" t="s">
        <v>39</v>
      </c>
      <c r="F21" s="50" t="s">
        <v>126</v>
      </c>
      <c r="G21" s="86">
        <v>20</v>
      </c>
      <c r="H21" s="87">
        <v>0</v>
      </c>
      <c r="I21" s="87">
        <v>30</v>
      </c>
      <c r="J21" s="88">
        <v>0</v>
      </c>
      <c r="K21" s="89">
        <v>80</v>
      </c>
      <c r="L21" s="44">
        <f t="shared" si="0"/>
        <v>50</v>
      </c>
      <c r="M21" s="93">
        <v>5</v>
      </c>
      <c r="N21" s="94">
        <v>4</v>
      </c>
      <c r="O21" s="94">
        <v>7</v>
      </c>
      <c r="P21" s="94">
        <v>3</v>
      </c>
      <c r="Q21" s="94">
        <v>4</v>
      </c>
      <c r="R21" s="94">
        <v>0</v>
      </c>
      <c r="S21" s="94">
        <v>7</v>
      </c>
      <c r="T21" s="94">
        <v>4</v>
      </c>
      <c r="U21" s="94">
        <v>2</v>
      </c>
      <c r="V21" s="94">
        <v>8</v>
      </c>
      <c r="W21" s="44">
        <f t="shared" si="1"/>
        <v>44</v>
      </c>
      <c r="X21" s="47">
        <f t="shared" si="2"/>
        <v>94</v>
      </c>
      <c r="Y21" s="39">
        <v>2</v>
      </c>
      <c r="Z21" s="40">
        <v>0.12847222222222224</v>
      </c>
      <c r="AA21" s="39">
        <v>3</v>
      </c>
      <c r="AB21" s="40">
        <v>0.16319444444444445</v>
      </c>
      <c r="AC21" s="48">
        <f t="shared" si="3"/>
        <v>5</v>
      </c>
      <c r="AD21" s="49">
        <f t="shared" si="3"/>
        <v>0.29166666666666669</v>
      </c>
    </row>
    <row r="22" spans="1:30" x14ac:dyDescent="0.2">
      <c r="A22" s="392"/>
      <c r="B22" s="3">
        <v>2062</v>
      </c>
      <c r="C22" s="27" t="s">
        <v>91</v>
      </c>
      <c r="D22" s="27" t="s">
        <v>38</v>
      </c>
      <c r="E22" s="27" t="s">
        <v>39</v>
      </c>
      <c r="F22" s="50" t="s">
        <v>126</v>
      </c>
      <c r="G22" s="86">
        <v>20</v>
      </c>
      <c r="H22" s="87">
        <v>0</v>
      </c>
      <c r="I22" s="87">
        <v>30</v>
      </c>
      <c r="J22" s="88">
        <v>0</v>
      </c>
      <c r="K22" s="89">
        <v>80</v>
      </c>
      <c r="L22" s="44">
        <f t="shared" si="0"/>
        <v>50</v>
      </c>
      <c r="M22" s="93">
        <v>5</v>
      </c>
      <c r="N22" s="94">
        <v>2</v>
      </c>
      <c r="O22" s="94">
        <v>7</v>
      </c>
      <c r="P22" s="94">
        <v>8</v>
      </c>
      <c r="Q22" s="94">
        <v>3</v>
      </c>
      <c r="R22" s="94">
        <v>0</v>
      </c>
      <c r="S22" s="94">
        <v>6</v>
      </c>
      <c r="T22" s="94">
        <v>7</v>
      </c>
      <c r="U22" s="94">
        <v>2</v>
      </c>
      <c r="V22" s="94">
        <v>8</v>
      </c>
      <c r="W22" s="44">
        <f t="shared" si="1"/>
        <v>48</v>
      </c>
      <c r="X22" s="47">
        <f t="shared" si="2"/>
        <v>98</v>
      </c>
      <c r="Y22" s="39">
        <v>2</v>
      </c>
      <c r="Z22" s="40">
        <v>0.12847222222222224</v>
      </c>
      <c r="AA22" s="39">
        <v>3</v>
      </c>
      <c r="AB22" s="40">
        <v>0.16319444444444445</v>
      </c>
      <c r="AC22" s="48">
        <f t="shared" si="3"/>
        <v>5</v>
      </c>
      <c r="AD22" s="49">
        <f t="shared" si="3"/>
        <v>0.29166666666666669</v>
      </c>
    </row>
    <row r="23" spans="1:30" x14ac:dyDescent="0.2">
      <c r="A23" s="392">
        <v>10</v>
      </c>
      <c r="B23" s="3">
        <v>1091</v>
      </c>
      <c r="C23" s="27" t="s">
        <v>45</v>
      </c>
      <c r="D23" s="27" t="s">
        <v>46</v>
      </c>
      <c r="E23" s="95" t="s">
        <v>47</v>
      </c>
      <c r="F23" s="96" t="s">
        <v>132</v>
      </c>
      <c r="G23" s="86">
        <v>20</v>
      </c>
      <c r="H23" s="87">
        <v>0</v>
      </c>
      <c r="I23" s="87">
        <v>30</v>
      </c>
      <c r="J23" s="88">
        <v>0</v>
      </c>
      <c r="K23" s="89">
        <v>100</v>
      </c>
      <c r="L23" s="44">
        <f t="shared" si="0"/>
        <v>50</v>
      </c>
      <c r="M23" s="93">
        <v>4</v>
      </c>
      <c r="N23" s="94">
        <v>8</v>
      </c>
      <c r="O23" s="94">
        <v>5</v>
      </c>
      <c r="P23" s="94">
        <v>7</v>
      </c>
      <c r="Q23" s="94">
        <v>4</v>
      </c>
      <c r="R23" s="94">
        <v>0</v>
      </c>
      <c r="S23" s="94">
        <v>9</v>
      </c>
      <c r="T23" s="94">
        <v>7</v>
      </c>
      <c r="U23" s="94">
        <v>5</v>
      </c>
      <c r="V23" s="94">
        <v>8</v>
      </c>
      <c r="W23" s="44">
        <f t="shared" si="1"/>
        <v>57</v>
      </c>
      <c r="X23" s="47">
        <f t="shared" si="2"/>
        <v>107</v>
      </c>
      <c r="Y23" s="39">
        <v>2</v>
      </c>
      <c r="Z23" s="40">
        <v>0.27916666666666667</v>
      </c>
      <c r="AA23" s="39">
        <v>2</v>
      </c>
      <c r="AB23" s="40">
        <v>0.41666666666666669</v>
      </c>
      <c r="AC23" s="48">
        <f t="shared" si="3"/>
        <v>4</v>
      </c>
      <c r="AD23" s="49">
        <f t="shared" si="3"/>
        <v>0.6958333333333333</v>
      </c>
    </row>
    <row r="24" spans="1:30" x14ac:dyDescent="0.2">
      <c r="A24" s="392"/>
      <c r="B24" s="3">
        <v>1092</v>
      </c>
      <c r="C24" s="27" t="s">
        <v>48</v>
      </c>
      <c r="D24" s="27" t="s">
        <v>46</v>
      </c>
      <c r="E24" s="95" t="s">
        <v>47</v>
      </c>
      <c r="F24" s="96" t="s">
        <v>132</v>
      </c>
      <c r="G24" s="86">
        <v>20</v>
      </c>
      <c r="H24" s="87">
        <v>0</v>
      </c>
      <c r="I24" s="87">
        <v>30</v>
      </c>
      <c r="J24" s="88">
        <v>0</v>
      </c>
      <c r="K24" s="89">
        <v>100</v>
      </c>
      <c r="L24" s="44">
        <f t="shared" si="0"/>
        <v>50</v>
      </c>
      <c r="M24" s="93">
        <v>4</v>
      </c>
      <c r="N24" s="94">
        <v>1</v>
      </c>
      <c r="O24" s="94">
        <v>5</v>
      </c>
      <c r="P24" s="94">
        <v>5</v>
      </c>
      <c r="Q24" s="94">
        <v>2</v>
      </c>
      <c r="R24" s="94">
        <v>0</v>
      </c>
      <c r="S24" s="94">
        <v>2</v>
      </c>
      <c r="T24" s="94">
        <v>3</v>
      </c>
      <c r="U24" s="94">
        <v>1</v>
      </c>
      <c r="V24" s="94">
        <v>8</v>
      </c>
      <c r="W24" s="44">
        <f t="shared" si="1"/>
        <v>31</v>
      </c>
      <c r="X24" s="47">
        <f t="shared" si="2"/>
        <v>81</v>
      </c>
      <c r="Y24" s="39">
        <v>2</v>
      </c>
      <c r="Z24" s="40">
        <v>0.27916666666666667</v>
      </c>
      <c r="AA24" s="39">
        <v>2</v>
      </c>
      <c r="AB24" s="40">
        <v>0.41666666666666669</v>
      </c>
      <c r="AC24" s="48">
        <f t="shared" si="3"/>
        <v>4</v>
      </c>
      <c r="AD24" s="49">
        <f t="shared" si="3"/>
        <v>0.6958333333333333</v>
      </c>
    </row>
    <row r="25" spans="1:30" x14ac:dyDescent="0.2">
      <c r="A25" s="392">
        <v>11</v>
      </c>
      <c r="B25" s="3">
        <v>1031</v>
      </c>
      <c r="C25" s="27" t="s">
        <v>33</v>
      </c>
      <c r="D25" s="27" t="s">
        <v>34</v>
      </c>
      <c r="E25" s="95" t="s">
        <v>35</v>
      </c>
      <c r="F25" s="96" t="s">
        <v>129</v>
      </c>
      <c r="G25" s="86">
        <v>20</v>
      </c>
      <c r="H25" s="87">
        <v>0</v>
      </c>
      <c r="I25" s="87">
        <v>30</v>
      </c>
      <c r="J25" s="88">
        <v>0</v>
      </c>
      <c r="K25" s="89">
        <v>105</v>
      </c>
      <c r="L25" s="44">
        <f t="shared" si="0"/>
        <v>50</v>
      </c>
      <c r="M25" s="93">
        <v>3</v>
      </c>
      <c r="N25" s="94">
        <v>1</v>
      </c>
      <c r="O25" s="94">
        <v>6</v>
      </c>
      <c r="P25" s="94">
        <v>7</v>
      </c>
      <c r="Q25" s="94">
        <v>0</v>
      </c>
      <c r="R25" s="94">
        <v>0</v>
      </c>
      <c r="S25" s="94">
        <v>3</v>
      </c>
      <c r="T25" s="94">
        <v>4</v>
      </c>
      <c r="U25" s="94">
        <v>4</v>
      </c>
      <c r="V25" s="94">
        <v>15</v>
      </c>
      <c r="W25" s="44">
        <f t="shared" si="1"/>
        <v>43</v>
      </c>
      <c r="X25" s="47">
        <f t="shared" si="2"/>
        <v>93</v>
      </c>
      <c r="Y25" s="39">
        <v>2</v>
      </c>
      <c r="Z25" s="40">
        <v>0.29583333333333334</v>
      </c>
      <c r="AA25" s="39">
        <v>2</v>
      </c>
      <c r="AB25" s="40">
        <v>0.41666666666666669</v>
      </c>
      <c r="AC25" s="48">
        <f t="shared" si="3"/>
        <v>4</v>
      </c>
      <c r="AD25" s="49">
        <f t="shared" si="3"/>
        <v>0.71250000000000002</v>
      </c>
    </row>
    <row r="26" spans="1:30" x14ac:dyDescent="0.2">
      <c r="A26" s="392"/>
      <c r="B26" s="3">
        <v>1032</v>
      </c>
      <c r="C26" s="27" t="s">
        <v>36</v>
      </c>
      <c r="D26" s="27" t="s">
        <v>34</v>
      </c>
      <c r="E26" s="95" t="s">
        <v>35</v>
      </c>
      <c r="F26" s="96" t="s">
        <v>129</v>
      </c>
      <c r="G26" s="86">
        <v>20</v>
      </c>
      <c r="H26" s="87">
        <v>0</v>
      </c>
      <c r="I26" s="87">
        <v>30</v>
      </c>
      <c r="J26" s="88">
        <v>0</v>
      </c>
      <c r="K26" s="89">
        <v>105</v>
      </c>
      <c r="L26" s="44">
        <f t="shared" si="0"/>
        <v>50</v>
      </c>
      <c r="M26" s="93">
        <v>6</v>
      </c>
      <c r="N26" s="94">
        <v>1</v>
      </c>
      <c r="O26" s="94">
        <v>5</v>
      </c>
      <c r="P26" s="94">
        <v>6</v>
      </c>
      <c r="Q26" s="94">
        <v>6</v>
      </c>
      <c r="R26" s="94">
        <v>0</v>
      </c>
      <c r="S26" s="94">
        <v>4</v>
      </c>
      <c r="T26" s="94">
        <v>5</v>
      </c>
      <c r="U26" s="94">
        <v>3</v>
      </c>
      <c r="V26" s="94">
        <v>18</v>
      </c>
      <c r="W26" s="44">
        <f t="shared" si="1"/>
        <v>54</v>
      </c>
      <c r="X26" s="47">
        <f t="shared" si="2"/>
        <v>104</v>
      </c>
      <c r="Y26" s="39">
        <v>2</v>
      </c>
      <c r="Z26" s="40">
        <v>0.29583333333333334</v>
      </c>
      <c r="AA26" s="39">
        <v>2</v>
      </c>
      <c r="AB26" s="40">
        <v>0.41666666666666669</v>
      </c>
      <c r="AC26" s="48">
        <f t="shared" si="3"/>
        <v>4</v>
      </c>
      <c r="AD26" s="49">
        <f t="shared" si="3"/>
        <v>0.71250000000000002</v>
      </c>
    </row>
    <row r="27" spans="1:30" x14ac:dyDescent="0.2">
      <c r="A27" s="392">
        <v>12</v>
      </c>
      <c r="B27" s="3">
        <v>2261</v>
      </c>
      <c r="C27" s="27" t="s">
        <v>118</v>
      </c>
      <c r="D27" s="27" t="s">
        <v>119</v>
      </c>
      <c r="E27" s="27" t="s">
        <v>120</v>
      </c>
      <c r="F27" s="50" t="s">
        <v>125</v>
      </c>
      <c r="G27" s="86">
        <v>20</v>
      </c>
      <c r="H27" s="87">
        <v>0</v>
      </c>
      <c r="I27" s="87">
        <v>30</v>
      </c>
      <c r="J27" s="88">
        <v>0</v>
      </c>
      <c r="K27" s="89">
        <v>120</v>
      </c>
      <c r="L27" s="44">
        <f t="shared" si="0"/>
        <v>50</v>
      </c>
      <c r="M27" s="93">
        <v>6</v>
      </c>
      <c r="N27" s="94">
        <v>3</v>
      </c>
      <c r="O27" s="94">
        <v>7</v>
      </c>
      <c r="P27" s="94">
        <v>7</v>
      </c>
      <c r="Q27" s="94">
        <v>3</v>
      </c>
      <c r="R27" s="94">
        <v>0</v>
      </c>
      <c r="S27" s="94">
        <v>4</v>
      </c>
      <c r="T27" s="94">
        <v>5</v>
      </c>
      <c r="U27" s="94">
        <v>2</v>
      </c>
      <c r="V27" s="94">
        <v>8</v>
      </c>
      <c r="W27" s="44">
        <f t="shared" si="1"/>
        <v>45</v>
      </c>
      <c r="X27" s="47">
        <f t="shared" si="2"/>
        <v>95</v>
      </c>
      <c r="Y27" s="39">
        <v>2</v>
      </c>
      <c r="Z27" s="40">
        <v>0.36041666666666666</v>
      </c>
      <c r="AA27" s="39">
        <v>0</v>
      </c>
      <c r="AB27" s="40">
        <v>0.41666666666666669</v>
      </c>
      <c r="AC27" s="48">
        <f t="shared" si="3"/>
        <v>2</v>
      </c>
      <c r="AD27" s="49">
        <f t="shared" si="3"/>
        <v>0.77708333333333335</v>
      </c>
    </row>
    <row r="28" spans="1:30" x14ac:dyDescent="0.2">
      <c r="A28" s="392"/>
      <c r="B28" s="3">
        <v>2262</v>
      </c>
      <c r="C28" s="27" t="s">
        <v>121</v>
      </c>
      <c r="D28" s="27" t="s">
        <v>119</v>
      </c>
      <c r="E28" s="27" t="s">
        <v>120</v>
      </c>
      <c r="F28" s="50" t="s">
        <v>125</v>
      </c>
      <c r="G28" s="86">
        <v>20</v>
      </c>
      <c r="H28" s="87">
        <v>0</v>
      </c>
      <c r="I28" s="87">
        <v>30</v>
      </c>
      <c r="J28" s="88">
        <v>0</v>
      </c>
      <c r="K28" s="89">
        <v>120</v>
      </c>
      <c r="L28" s="44">
        <f t="shared" si="0"/>
        <v>50</v>
      </c>
      <c r="M28" s="93">
        <v>6</v>
      </c>
      <c r="N28" s="94">
        <v>2</v>
      </c>
      <c r="O28" s="94">
        <v>5</v>
      </c>
      <c r="P28" s="94">
        <v>4</v>
      </c>
      <c r="Q28" s="94">
        <v>4</v>
      </c>
      <c r="R28" s="94">
        <v>0</v>
      </c>
      <c r="S28" s="94">
        <v>5</v>
      </c>
      <c r="T28" s="94">
        <v>4</v>
      </c>
      <c r="U28" s="94">
        <v>1</v>
      </c>
      <c r="V28" s="94">
        <v>8</v>
      </c>
      <c r="W28" s="44">
        <f t="shared" si="1"/>
        <v>39</v>
      </c>
      <c r="X28" s="47">
        <f t="shared" si="2"/>
        <v>89</v>
      </c>
      <c r="Y28" s="39">
        <v>2</v>
      </c>
      <c r="Z28" s="40">
        <v>0.36041666666666666</v>
      </c>
      <c r="AA28" s="39">
        <v>0</v>
      </c>
      <c r="AB28" s="40">
        <v>0.41666666666666669</v>
      </c>
      <c r="AC28" s="48">
        <f t="shared" si="3"/>
        <v>2</v>
      </c>
      <c r="AD28" s="49">
        <f t="shared" si="3"/>
        <v>0.77708333333333335</v>
      </c>
    </row>
    <row r="29" spans="1:30" x14ac:dyDescent="0.2">
      <c r="A29" s="392">
        <v>13</v>
      </c>
      <c r="B29" s="3">
        <v>1221</v>
      </c>
      <c r="C29" s="27" t="s">
        <v>66</v>
      </c>
      <c r="D29" s="27" t="s">
        <v>67</v>
      </c>
      <c r="E29" s="27" t="s">
        <v>68</v>
      </c>
      <c r="F29" s="50" t="s">
        <v>138</v>
      </c>
      <c r="G29" s="86">
        <v>0</v>
      </c>
      <c r="H29" s="87">
        <v>0</v>
      </c>
      <c r="I29" s="87">
        <v>30</v>
      </c>
      <c r="J29" s="88">
        <v>0</v>
      </c>
      <c r="K29" s="89">
        <v>65</v>
      </c>
      <c r="L29" s="44">
        <f t="shared" si="0"/>
        <v>30</v>
      </c>
      <c r="M29" s="93">
        <v>7</v>
      </c>
      <c r="N29" s="94">
        <v>2</v>
      </c>
      <c r="O29" s="94">
        <v>4</v>
      </c>
      <c r="P29" s="94">
        <v>5</v>
      </c>
      <c r="Q29" s="94">
        <v>4</v>
      </c>
      <c r="R29" s="94">
        <v>0</v>
      </c>
      <c r="S29" s="94">
        <v>7</v>
      </c>
      <c r="T29" s="94">
        <v>6</v>
      </c>
      <c r="U29" s="94">
        <v>5</v>
      </c>
      <c r="V29" s="94">
        <v>11</v>
      </c>
      <c r="W29" s="44">
        <f t="shared" si="1"/>
        <v>51</v>
      </c>
      <c r="X29" s="47">
        <f t="shared" si="2"/>
        <v>81</v>
      </c>
      <c r="Y29" s="39">
        <v>2</v>
      </c>
      <c r="Z29" s="40">
        <v>0.24374999999999999</v>
      </c>
      <c r="AA29" s="39">
        <v>2</v>
      </c>
      <c r="AB29" s="40">
        <v>0.41666666666666669</v>
      </c>
      <c r="AC29" s="48">
        <f t="shared" si="3"/>
        <v>4</v>
      </c>
      <c r="AD29" s="49">
        <f t="shared" si="3"/>
        <v>0.66041666666666665</v>
      </c>
    </row>
    <row r="30" spans="1:30" x14ac:dyDescent="0.2">
      <c r="A30" s="392"/>
      <c r="B30" s="3">
        <v>1222</v>
      </c>
      <c r="C30" s="27" t="s">
        <v>69</v>
      </c>
      <c r="D30" s="27" t="s">
        <v>67</v>
      </c>
      <c r="E30" s="27" t="s">
        <v>68</v>
      </c>
      <c r="F30" s="50" t="s">
        <v>138</v>
      </c>
      <c r="G30" s="86">
        <v>0</v>
      </c>
      <c r="H30" s="87">
        <v>0</v>
      </c>
      <c r="I30" s="87">
        <v>30</v>
      </c>
      <c r="J30" s="88">
        <v>0</v>
      </c>
      <c r="K30" s="89">
        <v>65</v>
      </c>
      <c r="L30" s="44">
        <f t="shared" si="0"/>
        <v>30</v>
      </c>
      <c r="M30" s="93">
        <v>6</v>
      </c>
      <c r="N30" s="94">
        <v>0</v>
      </c>
      <c r="O30" s="94">
        <v>4</v>
      </c>
      <c r="P30" s="94">
        <v>7</v>
      </c>
      <c r="Q30" s="94">
        <v>6</v>
      </c>
      <c r="R30" s="94">
        <v>0</v>
      </c>
      <c r="S30" s="94">
        <v>6</v>
      </c>
      <c r="T30" s="94">
        <v>8</v>
      </c>
      <c r="U30" s="94">
        <v>1</v>
      </c>
      <c r="V30" s="94">
        <v>11</v>
      </c>
      <c r="W30" s="44">
        <f t="shared" si="1"/>
        <v>49</v>
      </c>
      <c r="X30" s="47">
        <f t="shared" si="2"/>
        <v>79</v>
      </c>
      <c r="Y30" s="39">
        <v>2</v>
      </c>
      <c r="Z30" s="40">
        <v>0.24374999999999999</v>
      </c>
      <c r="AA30" s="39">
        <v>2</v>
      </c>
      <c r="AB30" s="40">
        <v>0.41666666666666669</v>
      </c>
      <c r="AC30" s="48">
        <f t="shared" si="3"/>
        <v>4</v>
      </c>
      <c r="AD30" s="49">
        <f t="shared" si="3"/>
        <v>0.66041666666666665</v>
      </c>
    </row>
    <row r="31" spans="1:30" x14ac:dyDescent="0.2">
      <c r="A31" s="392">
        <v>14</v>
      </c>
      <c r="B31" s="3">
        <v>1131</v>
      </c>
      <c r="C31" s="27" t="s">
        <v>53</v>
      </c>
      <c r="D31" s="27" t="s">
        <v>50</v>
      </c>
      <c r="E31" s="27" t="s">
        <v>51</v>
      </c>
      <c r="F31" s="50" t="s">
        <v>165</v>
      </c>
      <c r="G31" s="86">
        <v>20</v>
      </c>
      <c r="H31" s="87">
        <v>0</v>
      </c>
      <c r="I31" s="87">
        <v>0</v>
      </c>
      <c r="J31" s="88">
        <v>0</v>
      </c>
      <c r="K31" s="89">
        <v>30</v>
      </c>
      <c r="L31" s="44">
        <f t="shared" si="0"/>
        <v>20</v>
      </c>
      <c r="M31" s="93">
        <v>4</v>
      </c>
      <c r="N31" s="94">
        <v>0</v>
      </c>
      <c r="O31" s="94">
        <v>7</v>
      </c>
      <c r="P31" s="94">
        <v>6</v>
      </c>
      <c r="Q31" s="94">
        <v>0</v>
      </c>
      <c r="R31" s="94">
        <v>0</v>
      </c>
      <c r="S31" s="94">
        <v>0</v>
      </c>
      <c r="T31" s="94">
        <v>7</v>
      </c>
      <c r="U31" s="94">
        <v>3</v>
      </c>
      <c r="V31" s="94">
        <v>20</v>
      </c>
      <c r="W31" s="44">
        <f t="shared" si="1"/>
        <v>47</v>
      </c>
      <c r="X31" s="47">
        <f t="shared" si="2"/>
        <v>67</v>
      </c>
      <c r="Y31" s="39">
        <v>2</v>
      </c>
      <c r="Z31" s="40">
        <v>0.27083333333333331</v>
      </c>
      <c r="AA31" s="39">
        <v>2</v>
      </c>
      <c r="AB31" s="40">
        <v>0.41666666666666669</v>
      </c>
      <c r="AC31" s="48">
        <f t="shared" si="3"/>
        <v>4</v>
      </c>
      <c r="AD31" s="49">
        <f t="shared" si="3"/>
        <v>0.6875</v>
      </c>
    </row>
    <row r="32" spans="1:30" x14ac:dyDescent="0.2">
      <c r="A32" s="392"/>
      <c r="B32" s="3">
        <v>1132</v>
      </c>
      <c r="C32" s="27" t="s">
        <v>54</v>
      </c>
      <c r="D32" s="27" t="s">
        <v>50</v>
      </c>
      <c r="E32" s="27" t="s">
        <v>51</v>
      </c>
      <c r="F32" s="50" t="s">
        <v>165</v>
      </c>
      <c r="G32" s="86">
        <v>20</v>
      </c>
      <c r="H32" s="87">
        <v>0</v>
      </c>
      <c r="I32" s="87">
        <v>0</v>
      </c>
      <c r="J32" s="88">
        <v>0</v>
      </c>
      <c r="K32" s="89">
        <v>30</v>
      </c>
      <c r="L32" s="44">
        <f t="shared" si="0"/>
        <v>20</v>
      </c>
      <c r="M32" s="93">
        <v>4</v>
      </c>
      <c r="N32" s="94">
        <v>4</v>
      </c>
      <c r="O32" s="94">
        <v>7</v>
      </c>
      <c r="P32" s="94">
        <v>5</v>
      </c>
      <c r="Q32" s="94">
        <v>3</v>
      </c>
      <c r="R32" s="94">
        <v>0</v>
      </c>
      <c r="S32" s="94">
        <v>5</v>
      </c>
      <c r="T32" s="94">
        <v>6</v>
      </c>
      <c r="U32" s="94">
        <v>2</v>
      </c>
      <c r="V32" s="94">
        <v>14</v>
      </c>
      <c r="W32" s="44">
        <f t="shared" si="1"/>
        <v>50</v>
      </c>
      <c r="X32" s="47">
        <f t="shared" si="2"/>
        <v>70</v>
      </c>
      <c r="Y32" s="39">
        <v>2</v>
      </c>
      <c r="Z32" s="40">
        <v>0.27083333333333331</v>
      </c>
      <c r="AA32" s="39">
        <v>2</v>
      </c>
      <c r="AB32" s="40">
        <v>0.41666666666666669</v>
      </c>
      <c r="AC32" s="48">
        <f t="shared" si="3"/>
        <v>4</v>
      </c>
      <c r="AD32" s="49">
        <f t="shared" si="3"/>
        <v>0.6875</v>
      </c>
    </row>
    <row r="33" spans="1:30" x14ac:dyDescent="0.2">
      <c r="A33" s="392">
        <v>15</v>
      </c>
      <c r="B33" s="3">
        <v>1231</v>
      </c>
      <c r="C33" s="27" t="s">
        <v>70</v>
      </c>
      <c r="D33" s="27" t="s">
        <v>71</v>
      </c>
      <c r="E33" s="27" t="s">
        <v>72</v>
      </c>
      <c r="F33" s="97" t="s">
        <v>136</v>
      </c>
      <c r="G33" s="86">
        <v>20</v>
      </c>
      <c r="H33" s="87">
        <v>0</v>
      </c>
      <c r="I33" s="87">
        <v>0</v>
      </c>
      <c r="J33" s="88">
        <v>0</v>
      </c>
      <c r="K33" s="89">
        <v>30</v>
      </c>
      <c r="L33" s="44">
        <f t="shared" si="0"/>
        <v>20</v>
      </c>
      <c r="M33" s="93">
        <v>5</v>
      </c>
      <c r="N33" s="94">
        <v>4</v>
      </c>
      <c r="O33" s="94">
        <v>7</v>
      </c>
      <c r="P33" s="94">
        <v>6</v>
      </c>
      <c r="Q33" s="94">
        <v>6</v>
      </c>
      <c r="R33" s="94">
        <v>0</v>
      </c>
      <c r="S33" s="94">
        <v>7</v>
      </c>
      <c r="T33" s="94">
        <v>4</v>
      </c>
      <c r="U33" s="94">
        <v>5</v>
      </c>
      <c r="V33" s="94">
        <v>20</v>
      </c>
      <c r="W33" s="44">
        <f t="shared" si="1"/>
        <v>64</v>
      </c>
      <c r="X33" s="47">
        <f t="shared" si="2"/>
        <v>84</v>
      </c>
      <c r="Y33" s="39">
        <v>2</v>
      </c>
      <c r="Z33" s="40">
        <v>0.31805555555555554</v>
      </c>
      <c r="AA33" s="39">
        <v>3</v>
      </c>
      <c r="AB33" s="40">
        <v>0.15</v>
      </c>
      <c r="AC33" s="48">
        <f t="shared" si="3"/>
        <v>5</v>
      </c>
      <c r="AD33" s="49">
        <f t="shared" si="3"/>
        <v>0.46805555555555556</v>
      </c>
    </row>
    <row r="34" spans="1:30" x14ac:dyDescent="0.2">
      <c r="A34" s="392"/>
      <c r="B34" s="3">
        <v>1232</v>
      </c>
      <c r="C34" s="27" t="s">
        <v>73</v>
      </c>
      <c r="D34" s="27" t="s">
        <v>71</v>
      </c>
      <c r="E34" s="27" t="s">
        <v>72</v>
      </c>
      <c r="F34" s="97" t="s">
        <v>136</v>
      </c>
      <c r="G34" s="86">
        <v>20</v>
      </c>
      <c r="H34" s="87">
        <v>0</v>
      </c>
      <c r="I34" s="87">
        <v>0</v>
      </c>
      <c r="J34" s="88">
        <v>0</v>
      </c>
      <c r="K34" s="89">
        <v>30</v>
      </c>
      <c r="L34" s="44">
        <f t="shared" si="0"/>
        <v>20</v>
      </c>
      <c r="M34" s="93">
        <v>6</v>
      </c>
      <c r="N34" s="94">
        <v>2</v>
      </c>
      <c r="O34" s="94">
        <v>7</v>
      </c>
      <c r="P34" s="94">
        <v>9</v>
      </c>
      <c r="Q34" s="94">
        <v>10</v>
      </c>
      <c r="R34" s="94">
        <v>0</v>
      </c>
      <c r="S34" s="94">
        <v>5</v>
      </c>
      <c r="T34" s="94">
        <v>7</v>
      </c>
      <c r="U34" s="94">
        <v>3</v>
      </c>
      <c r="V34" s="94">
        <v>9</v>
      </c>
      <c r="W34" s="44">
        <f t="shared" si="1"/>
        <v>58</v>
      </c>
      <c r="X34" s="47">
        <f t="shared" si="2"/>
        <v>78</v>
      </c>
      <c r="Y34" s="39">
        <v>2</v>
      </c>
      <c r="Z34" s="40">
        <v>0.31805555555555554</v>
      </c>
      <c r="AA34" s="39">
        <v>3</v>
      </c>
      <c r="AB34" s="40">
        <v>0.15</v>
      </c>
      <c r="AC34" s="48">
        <f t="shared" si="3"/>
        <v>5</v>
      </c>
      <c r="AD34" s="49">
        <f t="shared" si="3"/>
        <v>0.46805555555555556</v>
      </c>
    </row>
    <row r="35" spans="1:30" x14ac:dyDescent="0.2">
      <c r="A35" s="392">
        <v>16</v>
      </c>
      <c r="B35" s="3">
        <v>1291</v>
      </c>
      <c r="C35" s="27" t="s">
        <v>82</v>
      </c>
      <c r="D35" s="27" t="s">
        <v>83</v>
      </c>
      <c r="E35" s="27" t="s">
        <v>84</v>
      </c>
      <c r="F35" s="50" t="s">
        <v>135</v>
      </c>
      <c r="G35" s="86">
        <v>20</v>
      </c>
      <c r="H35" s="87">
        <v>0</v>
      </c>
      <c r="I35" s="87">
        <v>0</v>
      </c>
      <c r="J35" s="88">
        <v>0</v>
      </c>
      <c r="K35" s="89">
        <v>35</v>
      </c>
      <c r="L35" s="44">
        <f t="shared" ref="L35:L60" si="4">0+SUM(G35:J35)</f>
        <v>20</v>
      </c>
      <c r="M35" s="93">
        <v>4</v>
      </c>
      <c r="N35" s="94">
        <v>4</v>
      </c>
      <c r="O35" s="94">
        <v>5</v>
      </c>
      <c r="P35" s="94">
        <v>3</v>
      </c>
      <c r="Q35" s="94">
        <v>4</v>
      </c>
      <c r="R35" s="94">
        <v>0</v>
      </c>
      <c r="S35" s="94">
        <v>4</v>
      </c>
      <c r="T35" s="94">
        <v>5</v>
      </c>
      <c r="U35" s="94">
        <v>1</v>
      </c>
      <c r="V35" s="94">
        <v>8</v>
      </c>
      <c r="W35" s="44">
        <f t="shared" si="1"/>
        <v>38</v>
      </c>
      <c r="X35" s="47">
        <f t="shared" si="2"/>
        <v>58</v>
      </c>
      <c r="Y35" s="39">
        <v>2</v>
      </c>
      <c r="Z35" s="40">
        <v>5.0694444444444452E-2</v>
      </c>
      <c r="AA35" s="39">
        <v>3</v>
      </c>
      <c r="AB35" s="40">
        <v>0.24583333333333335</v>
      </c>
      <c r="AC35" s="48">
        <f t="shared" si="3"/>
        <v>5</v>
      </c>
      <c r="AD35" s="49">
        <f t="shared" si="3"/>
        <v>0.29652777777777778</v>
      </c>
    </row>
    <row r="36" spans="1:30" x14ac:dyDescent="0.2">
      <c r="A36" s="392"/>
      <c r="B36" s="3">
        <v>1292</v>
      </c>
      <c r="C36" s="27" t="s">
        <v>85</v>
      </c>
      <c r="D36" s="27" t="s">
        <v>83</v>
      </c>
      <c r="E36" s="27" t="s">
        <v>84</v>
      </c>
      <c r="F36" s="50" t="s">
        <v>135</v>
      </c>
      <c r="G36" s="86">
        <v>20</v>
      </c>
      <c r="H36" s="87">
        <v>0</v>
      </c>
      <c r="I36" s="87">
        <v>0</v>
      </c>
      <c r="J36" s="88">
        <v>0</v>
      </c>
      <c r="K36" s="89">
        <v>35</v>
      </c>
      <c r="L36" s="44">
        <f t="shared" si="4"/>
        <v>20</v>
      </c>
      <c r="M36" s="93">
        <v>4</v>
      </c>
      <c r="N36" s="94">
        <v>0</v>
      </c>
      <c r="O36" s="94">
        <v>5</v>
      </c>
      <c r="P36" s="94">
        <v>3</v>
      </c>
      <c r="Q36" s="94">
        <v>4</v>
      </c>
      <c r="R36" s="94">
        <v>0</v>
      </c>
      <c r="S36" s="94">
        <v>6</v>
      </c>
      <c r="T36" s="94">
        <v>6</v>
      </c>
      <c r="U36" s="94">
        <v>1</v>
      </c>
      <c r="V36" s="94">
        <v>12</v>
      </c>
      <c r="W36" s="44">
        <f t="shared" si="1"/>
        <v>41</v>
      </c>
      <c r="X36" s="47">
        <f t="shared" si="2"/>
        <v>61</v>
      </c>
      <c r="Y36" s="39">
        <v>2</v>
      </c>
      <c r="Z36" s="40">
        <v>5.0694444444444452E-2</v>
      </c>
      <c r="AA36" s="39">
        <v>3</v>
      </c>
      <c r="AB36" s="40">
        <v>0.24583333333333335</v>
      </c>
      <c r="AC36" s="48">
        <f t="shared" si="3"/>
        <v>5</v>
      </c>
      <c r="AD36" s="49">
        <f t="shared" si="3"/>
        <v>0.29652777777777778</v>
      </c>
    </row>
    <row r="37" spans="1:30" ht="25.5" x14ac:dyDescent="0.2">
      <c r="A37" s="392">
        <v>17</v>
      </c>
      <c r="B37" s="3">
        <v>1281</v>
      </c>
      <c r="C37" s="27" t="s">
        <v>78</v>
      </c>
      <c r="D37" s="27" t="s">
        <v>79</v>
      </c>
      <c r="E37" s="27" t="s">
        <v>80</v>
      </c>
      <c r="F37" s="55" t="s">
        <v>133</v>
      </c>
      <c r="G37" s="86">
        <v>20</v>
      </c>
      <c r="H37" s="87">
        <v>0</v>
      </c>
      <c r="I37" s="87">
        <v>0</v>
      </c>
      <c r="J37" s="88">
        <v>0</v>
      </c>
      <c r="K37" s="89">
        <v>40</v>
      </c>
      <c r="L37" s="44">
        <f t="shared" si="4"/>
        <v>20</v>
      </c>
      <c r="M37" s="93">
        <v>5</v>
      </c>
      <c r="N37" s="94">
        <v>7</v>
      </c>
      <c r="O37" s="94">
        <v>7</v>
      </c>
      <c r="P37" s="94">
        <v>7</v>
      </c>
      <c r="Q37" s="94">
        <v>4</v>
      </c>
      <c r="R37" s="94">
        <v>2</v>
      </c>
      <c r="S37" s="94">
        <v>6</v>
      </c>
      <c r="T37" s="94">
        <v>6</v>
      </c>
      <c r="U37" s="94">
        <v>7</v>
      </c>
      <c r="V37" s="94">
        <v>20</v>
      </c>
      <c r="W37" s="44">
        <f t="shared" si="1"/>
        <v>71</v>
      </c>
      <c r="X37" s="47">
        <f t="shared" si="2"/>
        <v>91</v>
      </c>
      <c r="Y37" s="39">
        <v>2</v>
      </c>
      <c r="Z37" s="40">
        <v>6.5277777777777782E-2</v>
      </c>
      <c r="AA37" s="39">
        <v>3</v>
      </c>
      <c r="AB37" s="40">
        <v>0.36388888888888887</v>
      </c>
      <c r="AC37" s="48">
        <f t="shared" si="3"/>
        <v>5</v>
      </c>
      <c r="AD37" s="49">
        <f t="shared" si="3"/>
        <v>0.42916666666666664</v>
      </c>
    </row>
    <row r="38" spans="1:30" ht="25.5" x14ac:dyDescent="0.2">
      <c r="A38" s="392"/>
      <c r="B38" s="3">
        <v>1282</v>
      </c>
      <c r="C38" s="27" t="s">
        <v>81</v>
      </c>
      <c r="D38" s="27" t="s">
        <v>79</v>
      </c>
      <c r="E38" s="27" t="s">
        <v>80</v>
      </c>
      <c r="F38" s="55" t="s">
        <v>133</v>
      </c>
      <c r="G38" s="86">
        <v>20</v>
      </c>
      <c r="H38" s="87">
        <v>0</v>
      </c>
      <c r="I38" s="87">
        <v>0</v>
      </c>
      <c r="J38" s="88">
        <v>0</v>
      </c>
      <c r="K38" s="89">
        <v>40</v>
      </c>
      <c r="L38" s="44">
        <f t="shared" si="4"/>
        <v>20</v>
      </c>
      <c r="M38" s="93">
        <v>4</v>
      </c>
      <c r="N38" s="94">
        <v>1</v>
      </c>
      <c r="O38" s="94">
        <v>7</v>
      </c>
      <c r="P38" s="94">
        <v>6</v>
      </c>
      <c r="Q38" s="94">
        <v>4</v>
      </c>
      <c r="R38" s="94">
        <v>3</v>
      </c>
      <c r="S38" s="94">
        <v>5</v>
      </c>
      <c r="T38" s="94">
        <v>6</v>
      </c>
      <c r="U38" s="94">
        <v>4</v>
      </c>
      <c r="V38" s="94">
        <v>20</v>
      </c>
      <c r="W38" s="44">
        <f t="shared" si="1"/>
        <v>60</v>
      </c>
      <c r="X38" s="47">
        <f t="shared" si="2"/>
        <v>80</v>
      </c>
      <c r="Y38" s="39">
        <v>2</v>
      </c>
      <c r="Z38" s="40">
        <v>6.5277777777777782E-2</v>
      </c>
      <c r="AA38" s="39">
        <v>3</v>
      </c>
      <c r="AB38" s="40">
        <v>0.36388888888888887</v>
      </c>
      <c r="AC38" s="48">
        <f t="shared" si="3"/>
        <v>5</v>
      </c>
      <c r="AD38" s="49">
        <f t="shared" si="3"/>
        <v>0.42916666666666664</v>
      </c>
    </row>
    <row r="39" spans="1:30" x14ac:dyDescent="0.2">
      <c r="A39" s="392">
        <v>18</v>
      </c>
      <c r="B39" s="3">
        <v>2171</v>
      </c>
      <c r="C39" s="27" t="s">
        <v>104</v>
      </c>
      <c r="D39" s="27" t="s">
        <v>56</v>
      </c>
      <c r="E39" s="27" t="s">
        <v>57</v>
      </c>
      <c r="F39" s="50" t="s">
        <v>128</v>
      </c>
      <c r="G39" s="86">
        <v>20</v>
      </c>
      <c r="H39" s="87">
        <v>0</v>
      </c>
      <c r="I39" s="87">
        <v>0</v>
      </c>
      <c r="J39" s="88">
        <v>0</v>
      </c>
      <c r="K39" s="89">
        <v>50</v>
      </c>
      <c r="L39" s="44">
        <f t="shared" si="4"/>
        <v>20</v>
      </c>
      <c r="M39" s="93">
        <v>5</v>
      </c>
      <c r="N39" s="94">
        <v>7</v>
      </c>
      <c r="O39" s="94">
        <v>7</v>
      </c>
      <c r="P39" s="94">
        <v>5</v>
      </c>
      <c r="Q39" s="94">
        <v>9</v>
      </c>
      <c r="R39" s="94">
        <v>0</v>
      </c>
      <c r="S39" s="94">
        <v>4</v>
      </c>
      <c r="T39" s="94">
        <v>4</v>
      </c>
      <c r="U39" s="94">
        <v>5</v>
      </c>
      <c r="V39" s="94">
        <v>14</v>
      </c>
      <c r="W39" s="44">
        <f t="shared" si="1"/>
        <v>60</v>
      </c>
      <c r="X39" s="47">
        <f t="shared" si="2"/>
        <v>80</v>
      </c>
      <c r="Y39" s="39">
        <v>2</v>
      </c>
      <c r="Z39" s="40">
        <v>0.19236111111111112</v>
      </c>
      <c r="AA39" s="39">
        <v>3</v>
      </c>
      <c r="AB39" s="40">
        <v>0.31458333333333333</v>
      </c>
      <c r="AC39" s="48">
        <f t="shared" si="3"/>
        <v>5</v>
      </c>
      <c r="AD39" s="49">
        <f t="shared" si="3"/>
        <v>0.50694444444444442</v>
      </c>
    </row>
    <row r="40" spans="1:30" x14ac:dyDescent="0.2">
      <c r="A40" s="392"/>
      <c r="B40" s="3">
        <v>2172</v>
      </c>
      <c r="C40" s="27" t="s">
        <v>105</v>
      </c>
      <c r="D40" s="27" t="s">
        <v>56</v>
      </c>
      <c r="E40" s="27" t="s">
        <v>57</v>
      </c>
      <c r="F40" s="50" t="s">
        <v>128</v>
      </c>
      <c r="G40" s="86">
        <v>20</v>
      </c>
      <c r="H40" s="87">
        <v>0</v>
      </c>
      <c r="I40" s="87">
        <v>0</v>
      </c>
      <c r="J40" s="88">
        <v>0</v>
      </c>
      <c r="K40" s="89">
        <v>50</v>
      </c>
      <c r="L40" s="44">
        <f t="shared" si="4"/>
        <v>20</v>
      </c>
      <c r="M40" s="93">
        <v>4</v>
      </c>
      <c r="N40" s="94">
        <v>2</v>
      </c>
      <c r="O40" s="94">
        <v>5</v>
      </c>
      <c r="P40" s="94">
        <v>4</v>
      </c>
      <c r="Q40" s="94">
        <v>3</v>
      </c>
      <c r="R40" s="94">
        <v>0</v>
      </c>
      <c r="S40" s="94">
        <v>3</v>
      </c>
      <c r="T40" s="94">
        <v>5</v>
      </c>
      <c r="U40" s="94">
        <v>4</v>
      </c>
      <c r="V40" s="94">
        <v>12</v>
      </c>
      <c r="W40" s="44">
        <f t="shared" si="1"/>
        <v>42</v>
      </c>
      <c r="X40" s="47">
        <f t="shared" si="2"/>
        <v>62</v>
      </c>
      <c r="Y40" s="39">
        <v>2</v>
      </c>
      <c r="Z40" s="40">
        <v>0.19236111111111112</v>
      </c>
      <c r="AA40" s="39">
        <v>3</v>
      </c>
      <c r="AB40" s="40">
        <v>0.31458333333333333</v>
      </c>
      <c r="AC40" s="48">
        <f t="shared" si="3"/>
        <v>5</v>
      </c>
      <c r="AD40" s="49">
        <f t="shared" si="3"/>
        <v>0.50694444444444442</v>
      </c>
    </row>
    <row r="41" spans="1:30" x14ac:dyDescent="0.2">
      <c r="A41" s="392">
        <v>19</v>
      </c>
      <c r="B41" s="3">
        <v>1011</v>
      </c>
      <c r="C41" s="27" t="s">
        <v>29</v>
      </c>
      <c r="D41" s="27" t="s">
        <v>30</v>
      </c>
      <c r="E41" s="95" t="s">
        <v>31</v>
      </c>
      <c r="F41" s="99" t="s">
        <v>143</v>
      </c>
      <c r="G41" s="86">
        <v>20</v>
      </c>
      <c r="H41" s="87">
        <v>0</v>
      </c>
      <c r="I41" s="87">
        <v>0</v>
      </c>
      <c r="J41" s="88">
        <v>0</v>
      </c>
      <c r="K41" s="89">
        <v>95</v>
      </c>
      <c r="L41" s="44">
        <f t="shared" si="4"/>
        <v>20</v>
      </c>
      <c r="M41" s="93">
        <v>2</v>
      </c>
      <c r="N41" s="94">
        <v>3</v>
      </c>
      <c r="O41" s="94">
        <v>5</v>
      </c>
      <c r="P41" s="94">
        <v>6</v>
      </c>
      <c r="Q41" s="94">
        <v>4</v>
      </c>
      <c r="R41" s="94">
        <v>2</v>
      </c>
      <c r="S41" s="94">
        <v>7</v>
      </c>
      <c r="T41" s="94">
        <v>3</v>
      </c>
      <c r="U41" s="94">
        <v>4</v>
      </c>
      <c r="V41" s="94">
        <v>12</v>
      </c>
      <c r="W41" s="44">
        <f t="shared" si="1"/>
        <v>48</v>
      </c>
      <c r="X41" s="47">
        <f t="shared" si="2"/>
        <v>68</v>
      </c>
      <c r="Y41" s="39">
        <v>2</v>
      </c>
      <c r="Z41" s="40">
        <v>0.37152777777777773</v>
      </c>
      <c r="AA41" s="39">
        <v>3</v>
      </c>
      <c r="AB41" s="40">
        <v>0.1986111111111111</v>
      </c>
      <c r="AC41" s="48">
        <f t="shared" si="3"/>
        <v>5</v>
      </c>
      <c r="AD41" s="49">
        <f t="shared" si="3"/>
        <v>0.57013888888888886</v>
      </c>
    </row>
    <row r="42" spans="1:30" x14ac:dyDescent="0.2">
      <c r="A42" s="392"/>
      <c r="B42" s="3">
        <v>1012</v>
      </c>
      <c r="C42" s="27" t="s">
        <v>32</v>
      </c>
      <c r="D42" s="27" t="s">
        <v>30</v>
      </c>
      <c r="E42" s="95" t="s">
        <v>31</v>
      </c>
      <c r="F42" s="99" t="s">
        <v>143</v>
      </c>
      <c r="G42" s="86">
        <v>20</v>
      </c>
      <c r="H42" s="87">
        <v>0</v>
      </c>
      <c r="I42" s="87">
        <v>0</v>
      </c>
      <c r="J42" s="88">
        <v>0</v>
      </c>
      <c r="K42" s="89">
        <v>95</v>
      </c>
      <c r="L42" s="44">
        <f t="shared" si="4"/>
        <v>20</v>
      </c>
      <c r="M42" s="93">
        <v>1</v>
      </c>
      <c r="N42" s="94">
        <v>1</v>
      </c>
      <c r="O42" s="94">
        <v>5</v>
      </c>
      <c r="P42" s="94">
        <v>6</v>
      </c>
      <c r="Q42" s="94">
        <v>2</v>
      </c>
      <c r="R42" s="94">
        <v>0</v>
      </c>
      <c r="S42" s="94">
        <v>10</v>
      </c>
      <c r="T42" s="94">
        <v>10</v>
      </c>
      <c r="U42" s="94">
        <v>4</v>
      </c>
      <c r="V42" s="94">
        <v>0</v>
      </c>
      <c r="W42" s="44">
        <f t="shared" si="1"/>
        <v>39</v>
      </c>
      <c r="X42" s="47">
        <f t="shared" si="2"/>
        <v>59</v>
      </c>
      <c r="Y42" s="39">
        <v>2</v>
      </c>
      <c r="Z42" s="40">
        <v>0.37152777777777773</v>
      </c>
      <c r="AA42" s="39">
        <v>3</v>
      </c>
      <c r="AB42" s="40">
        <v>0.1986111111111111</v>
      </c>
      <c r="AC42" s="48">
        <f t="shared" si="3"/>
        <v>5</v>
      </c>
      <c r="AD42" s="49">
        <f t="shared" si="3"/>
        <v>0.57013888888888886</v>
      </c>
    </row>
    <row r="43" spans="1:30" x14ac:dyDescent="0.2">
      <c r="A43" s="392">
        <v>20</v>
      </c>
      <c r="B43" s="3">
        <v>1181</v>
      </c>
      <c r="C43" s="27" t="s">
        <v>59</v>
      </c>
      <c r="D43" s="27" t="s">
        <v>60</v>
      </c>
      <c r="E43" s="27" t="s">
        <v>57</v>
      </c>
      <c r="F43" s="50" t="s">
        <v>142</v>
      </c>
      <c r="G43" s="86">
        <v>20</v>
      </c>
      <c r="H43" s="87">
        <v>0</v>
      </c>
      <c r="I43" s="87">
        <v>0</v>
      </c>
      <c r="J43" s="88">
        <v>0</v>
      </c>
      <c r="K43" s="89">
        <v>95</v>
      </c>
      <c r="L43" s="44">
        <f t="shared" si="4"/>
        <v>20</v>
      </c>
      <c r="M43" s="93">
        <v>4</v>
      </c>
      <c r="N43" s="94">
        <v>13</v>
      </c>
      <c r="O43" s="94">
        <v>7</v>
      </c>
      <c r="P43" s="94">
        <v>8</v>
      </c>
      <c r="Q43" s="94">
        <v>6</v>
      </c>
      <c r="R43" s="94">
        <v>3</v>
      </c>
      <c r="S43" s="94">
        <v>7</v>
      </c>
      <c r="T43" s="94">
        <v>5</v>
      </c>
      <c r="U43" s="94">
        <v>4</v>
      </c>
      <c r="V43" s="94">
        <v>20</v>
      </c>
      <c r="W43" s="44">
        <f t="shared" si="1"/>
        <v>77</v>
      </c>
      <c r="X43" s="47">
        <f t="shared" si="2"/>
        <v>97</v>
      </c>
      <c r="Y43" s="39">
        <v>2</v>
      </c>
      <c r="Z43" s="40">
        <v>0.12638888888888888</v>
      </c>
      <c r="AA43" s="39">
        <v>3</v>
      </c>
      <c r="AB43" s="40">
        <v>0.21805555555555556</v>
      </c>
      <c r="AC43" s="48">
        <f t="shared" si="3"/>
        <v>5</v>
      </c>
      <c r="AD43" s="49">
        <f t="shared" si="3"/>
        <v>0.34444444444444444</v>
      </c>
    </row>
    <row r="44" spans="1:30" x14ac:dyDescent="0.2">
      <c r="A44" s="392"/>
      <c r="B44" s="3">
        <v>1182</v>
      </c>
      <c r="C44" s="27" t="s">
        <v>61</v>
      </c>
      <c r="D44" s="27" t="s">
        <v>60</v>
      </c>
      <c r="E44" s="27" t="s">
        <v>57</v>
      </c>
      <c r="F44" s="50" t="s">
        <v>142</v>
      </c>
      <c r="G44" s="86">
        <v>20</v>
      </c>
      <c r="H44" s="87">
        <v>0</v>
      </c>
      <c r="I44" s="87">
        <v>0</v>
      </c>
      <c r="J44" s="88">
        <v>0</v>
      </c>
      <c r="K44" s="89">
        <v>95</v>
      </c>
      <c r="L44" s="44">
        <f t="shared" si="4"/>
        <v>20</v>
      </c>
      <c r="M44" s="93">
        <v>3</v>
      </c>
      <c r="N44" s="94">
        <v>7</v>
      </c>
      <c r="O44" s="94">
        <v>7</v>
      </c>
      <c r="P44" s="94">
        <v>6</v>
      </c>
      <c r="Q44" s="94">
        <v>7</v>
      </c>
      <c r="R44" s="94">
        <v>3</v>
      </c>
      <c r="S44" s="94">
        <v>7</v>
      </c>
      <c r="T44" s="94">
        <v>4</v>
      </c>
      <c r="U44" s="94">
        <v>3</v>
      </c>
      <c r="V44" s="94">
        <v>18</v>
      </c>
      <c r="W44" s="44">
        <f t="shared" si="1"/>
        <v>65</v>
      </c>
      <c r="X44" s="47">
        <f t="shared" si="2"/>
        <v>85</v>
      </c>
      <c r="Y44" s="39">
        <v>2</v>
      </c>
      <c r="Z44" s="40">
        <v>0.12638888888888888</v>
      </c>
      <c r="AA44" s="39">
        <v>3</v>
      </c>
      <c r="AB44" s="40">
        <v>0.21805555555555556</v>
      </c>
      <c r="AC44" s="48">
        <f t="shared" si="3"/>
        <v>5</v>
      </c>
      <c r="AD44" s="49">
        <f t="shared" si="3"/>
        <v>0.34444444444444444</v>
      </c>
    </row>
    <row r="45" spans="1:30" x14ac:dyDescent="0.2">
      <c r="A45" s="392">
        <v>21</v>
      </c>
      <c r="B45" s="3">
        <v>1271</v>
      </c>
      <c r="C45" s="27" t="s">
        <v>74</v>
      </c>
      <c r="D45" s="27" t="s">
        <v>75</v>
      </c>
      <c r="E45" s="27" t="s">
        <v>76</v>
      </c>
      <c r="F45" s="50" t="s">
        <v>139</v>
      </c>
      <c r="G45" s="86">
        <v>20</v>
      </c>
      <c r="H45" s="87">
        <v>0</v>
      </c>
      <c r="I45" s="87">
        <v>0</v>
      </c>
      <c r="J45" s="88">
        <v>0</v>
      </c>
      <c r="K45" s="89">
        <v>120</v>
      </c>
      <c r="L45" s="44">
        <f t="shared" si="4"/>
        <v>20</v>
      </c>
      <c r="M45" s="93">
        <v>3</v>
      </c>
      <c r="N45" s="94">
        <v>3</v>
      </c>
      <c r="O45" s="94">
        <v>4</v>
      </c>
      <c r="P45" s="94">
        <v>5</v>
      </c>
      <c r="Q45" s="94">
        <v>2</v>
      </c>
      <c r="R45" s="94">
        <v>0</v>
      </c>
      <c r="S45" s="94">
        <v>1</v>
      </c>
      <c r="T45" s="94">
        <v>7</v>
      </c>
      <c r="U45" s="94">
        <v>4</v>
      </c>
      <c r="V45" s="94">
        <v>0</v>
      </c>
      <c r="W45" s="44">
        <f t="shared" si="1"/>
        <v>29</v>
      </c>
      <c r="X45" s="47">
        <f t="shared" si="2"/>
        <v>49</v>
      </c>
      <c r="Y45" s="39">
        <v>2</v>
      </c>
      <c r="Z45" s="40">
        <v>0.41666666666666669</v>
      </c>
      <c r="AA45" s="39">
        <v>1</v>
      </c>
      <c r="AB45" s="40">
        <v>0.41666666666666669</v>
      </c>
      <c r="AC45" s="48">
        <f t="shared" si="3"/>
        <v>3</v>
      </c>
      <c r="AD45" s="49">
        <f t="shared" si="3"/>
        <v>0.83333333333333337</v>
      </c>
    </row>
    <row r="46" spans="1:30" x14ac:dyDescent="0.2">
      <c r="A46" s="392"/>
      <c r="B46" s="3">
        <v>1272</v>
      </c>
      <c r="C46" s="27" t="s">
        <v>77</v>
      </c>
      <c r="D46" s="27" t="s">
        <v>75</v>
      </c>
      <c r="E46" s="27" t="s">
        <v>76</v>
      </c>
      <c r="F46" s="50" t="s">
        <v>139</v>
      </c>
      <c r="G46" s="86">
        <v>20</v>
      </c>
      <c r="H46" s="87">
        <v>0</v>
      </c>
      <c r="I46" s="87">
        <v>0</v>
      </c>
      <c r="J46" s="88">
        <v>0</v>
      </c>
      <c r="K46" s="89">
        <v>120</v>
      </c>
      <c r="L46" s="44">
        <f t="shared" si="4"/>
        <v>20</v>
      </c>
      <c r="M46" s="93">
        <v>2</v>
      </c>
      <c r="N46" s="94">
        <v>0</v>
      </c>
      <c r="O46" s="94">
        <v>5</v>
      </c>
      <c r="P46" s="94">
        <v>8</v>
      </c>
      <c r="Q46" s="94">
        <v>2</v>
      </c>
      <c r="R46" s="94">
        <v>0</v>
      </c>
      <c r="S46" s="94">
        <v>6</v>
      </c>
      <c r="T46" s="94">
        <v>6</v>
      </c>
      <c r="U46" s="94">
        <v>2</v>
      </c>
      <c r="V46" s="94">
        <v>0</v>
      </c>
      <c r="W46" s="44">
        <f t="shared" si="1"/>
        <v>31</v>
      </c>
      <c r="X46" s="47">
        <f t="shared" si="2"/>
        <v>51</v>
      </c>
      <c r="Y46" s="39">
        <v>2</v>
      </c>
      <c r="Z46" s="40">
        <v>0.41666666666666669</v>
      </c>
      <c r="AA46" s="39">
        <v>1</v>
      </c>
      <c r="AB46" s="40">
        <v>0.41666666666666669</v>
      </c>
      <c r="AC46" s="48">
        <f t="shared" si="3"/>
        <v>3</v>
      </c>
      <c r="AD46" s="49">
        <f t="shared" si="3"/>
        <v>0.83333333333333337</v>
      </c>
    </row>
    <row r="47" spans="1:30" x14ac:dyDescent="0.2">
      <c r="A47" s="392">
        <v>22</v>
      </c>
      <c r="B47" s="3">
        <v>1151</v>
      </c>
      <c r="C47" s="27" t="s">
        <v>55</v>
      </c>
      <c r="D47" s="27" t="s">
        <v>56</v>
      </c>
      <c r="E47" s="27" t="s">
        <v>57</v>
      </c>
      <c r="F47" s="50" t="s">
        <v>128</v>
      </c>
      <c r="G47" s="86">
        <v>0</v>
      </c>
      <c r="H47" s="87">
        <v>0</v>
      </c>
      <c r="I47" s="87">
        <v>0</v>
      </c>
      <c r="J47" s="88">
        <v>0</v>
      </c>
      <c r="K47" s="89">
        <v>120</v>
      </c>
      <c r="L47" s="44">
        <f t="shared" si="4"/>
        <v>0</v>
      </c>
      <c r="M47" s="93">
        <v>6</v>
      </c>
      <c r="N47" s="94">
        <v>0</v>
      </c>
      <c r="O47" s="94">
        <v>7</v>
      </c>
      <c r="P47" s="94">
        <v>3</v>
      </c>
      <c r="Q47" s="94">
        <v>5</v>
      </c>
      <c r="R47" s="94">
        <v>2</v>
      </c>
      <c r="S47" s="94">
        <v>4</v>
      </c>
      <c r="T47" s="94">
        <v>6</v>
      </c>
      <c r="U47" s="94">
        <v>3</v>
      </c>
      <c r="V47" s="94">
        <v>20</v>
      </c>
      <c r="W47" s="44">
        <f t="shared" si="1"/>
        <v>56</v>
      </c>
      <c r="X47" s="47">
        <f t="shared" si="2"/>
        <v>56</v>
      </c>
      <c r="Y47" s="39">
        <v>2</v>
      </c>
      <c r="Z47" s="40">
        <v>0.25347222222222221</v>
      </c>
      <c r="AA47" s="39">
        <v>3</v>
      </c>
      <c r="AB47" s="40">
        <v>0.15625</v>
      </c>
      <c r="AC47" s="48">
        <f t="shared" si="3"/>
        <v>5</v>
      </c>
      <c r="AD47" s="49">
        <f t="shared" si="3"/>
        <v>0.40972222222222221</v>
      </c>
    </row>
    <row r="48" spans="1:30" x14ac:dyDescent="0.2">
      <c r="A48" s="392"/>
      <c r="B48" s="3">
        <v>1152</v>
      </c>
      <c r="C48" s="27" t="s">
        <v>58</v>
      </c>
      <c r="D48" s="27" t="s">
        <v>56</v>
      </c>
      <c r="E48" s="27" t="s">
        <v>57</v>
      </c>
      <c r="F48" s="50" t="s">
        <v>128</v>
      </c>
      <c r="G48" s="86">
        <v>0</v>
      </c>
      <c r="H48" s="87">
        <v>0</v>
      </c>
      <c r="I48" s="87">
        <v>0</v>
      </c>
      <c r="J48" s="88">
        <v>0</v>
      </c>
      <c r="K48" s="89">
        <v>120</v>
      </c>
      <c r="L48" s="44">
        <f t="shared" si="4"/>
        <v>0</v>
      </c>
      <c r="M48" s="93">
        <v>8</v>
      </c>
      <c r="N48" s="94">
        <v>4</v>
      </c>
      <c r="O48" s="94">
        <v>7</v>
      </c>
      <c r="P48" s="94">
        <v>6</v>
      </c>
      <c r="Q48" s="94">
        <v>4</v>
      </c>
      <c r="R48" s="94">
        <v>2</v>
      </c>
      <c r="S48" s="94">
        <v>3</v>
      </c>
      <c r="T48" s="94">
        <v>4</v>
      </c>
      <c r="U48" s="94">
        <v>4</v>
      </c>
      <c r="V48" s="94">
        <v>10</v>
      </c>
      <c r="W48" s="44">
        <f t="shared" si="1"/>
        <v>52</v>
      </c>
      <c r="X48" s="47">
        <f t="shared" si="2"/>
        <v>52</v>
      </c>
      <c r="Y48" s="39">
        <v>2</v>
      </c>
      <c r="Z48" s="40">
        <v>0.25347222222222221</v>
      </c>
      <c r="AA48" s="39">
        <v>3</v>
      </c>
      <c r="AB48" s="40">
        <v>0.15625</v>
      </c>
      <c r="AC48" s="48">
        <f t="shared" si="3"/>
        <v>5</v>
      </c>
      <c r="AD48" s="49">
        <f t="shared" si="3"/>
        <v>0.40972222222222221</v>
      </c>
    </row>
    <row r="49" spans="1:30" x14ac:dyDescent="0.2">
      <c r="A49" s="392">
        <v>23</v>
      </c>
      <c r="B49" s="3">
        <v>2041</v>
      </c>
      <c r="C49" s="27" t="s">
        <v>88</v>
      </c>
      <c r="D49" s="27" t="s">
        <v>34</v>
      </c>
      <c r="E49" s="27" t="s">
        <v>35</v>
      </c>
      <c r="F49" s="50" t="s">
        <v>129</v>
      </c>
      <c r="G49" s="86">
        <v>0</v>
      </c>
      <c r="H49" s="87">
        <v>0</v>
      </c>
      <c r="I49" s="87">
        <v>0</v>
      </c>
      <c r="J49" s="88">
        <v>0</v>
      </c>
      <c r="K49" s="89">
        <v>120</v>
      </c>
      <c r="L49" s="44">
        <f t="shared" si="4"/>
        <v>0</v>
      </c>
      <c r="M49" s="93">
        <v>7</v>
      </c>
      <c r="N49" s="94">
        <v>7</v>
      </c>
      <c r="O49" s="94">
        <v>7</v>
      </c>
      <c r="P49" s="94">
        <v>7</v>
      </c>
      <c r="Q49" s="94">
        <v>7</v>
      </c>
      <c r="R49" s="94">
        <v>0</v>
      </c>
      <c r="S49" s="94">
        <v>8</v>
      </c>
      <c r="T49" s="94">
        <v>8</v>
      </c>
      <c r="U49" s="94">
        <v>3</v>
      </c>
      <c r="V49" s="94">
        <v>20</v>
      </c>
      <c r="W49" s="44">
        <f t="shared" si="1"/>
        <v>74</v>
      </c>
      <c r="X49" s="47">
        <f t="shared" si="2"/>
        <v>74</v>
      </c>
      <c r="Y49" s="39">
        <v>2</v>
      </c>
      <c r="Z49" s="40">
        <v>0.31944444444444448</v>
      </c>
      <c r="AA49" s="39">
        <v>3</v>
      </c>
      <c r="AB49" s="40">
        <v>0.3611111111111111</v>
      </c>
      <c r="AC49" s="48">
        <f t="shared" si="3"/>
        <v>5</v>
      </c>
      <c r="AD49" s="49">
        <f t="shared" si="3"/>
        <v>0.68055555555555558</v>
      </c>
    </row>
    <row r="50" spans="1:30" x14ac:dyDescent="0.2">
      <c r="A50" s="392"/>
      <c r="B50" s="3">
        <v>2042</v>
      </c>
      <c r="C50" s="27" t="s">
        <v>89</v>
      </c>
      <c r="D50" s="27" t="s">
        <v>34</v>
      </c>
      <c r="E50" s="27" t="s">
        <v>35</v>
      </c>
      <c r="F50" s="50" t="s">
        <v>129</v>
      </c>
      <c r="G50" s="86">
        <v>0</v>
      </c>
      <c r="H50" s="87">
        <v>0</v>
      </c>
      <c r="I50" s="87">
        <v>0</v>
      </c>
      <c r="J50" s="88">
        <v>0</v>
      </c>
      <c r="K50" s="89">
        <v>120</v>
      </c>
      <c r="L50" s="44">
        <f t="shared" si="4"/>
        <v>0</v>
      </c>
      <c r="M50" s="93">
        <v>3</v>
      </c>
      <c r="N50" s="94">
        <v>1</v>
      </c>
      <c r="O50" s="94">
        <v>7</v>
      </c>
      <c r="P50" s="94">
        <v>6</v>
      </c>
      <c r="Q50" s="94">
        <v>6</v>
      </c>
      <c r="R50" s="94">
        <v>1</v>
      </c>
      <c r="S50" s="94">
        <v>7</v>
      </c>
      <c r="T50" s="94">
        <v>4</v>
      </c>
      <c r="U50" s="94">
        <v>0</v>
      </c>
      <c r="V50" s="94">
        <v>8</v>
      </c>
      <c r="W50" s="44">
        <f t="shared" si="1"/>
        <v>43</v>
      </c>
      <c r="X50" s="47">
        <f t="shared" si="2"/>
        <v>43</v>
      </c>
      <c r="Y50" s="39">
        <v>2</v>
      </c>
      <c r="Z50" s="40">
        <v>0.31944444444444448</v>
      </c>
      <c r="AA50" s="39">
        <v>3</v>
      </c>
      <c r="AB50" s="40">
        <v>0.3611111111111111</v>
      </c>
      <c r="AC50" s="48">
        <f t="shared" si="3"/>
        <v>5</v>
      </c>
      <c r="AD50" s="49">
        <f t="shared" si="3"/>
        <v>0.68055555555555558</v>
      </c>
    </row>
    <row r="51" spans="1:30" x14ac:dyDescent="0.2">
      <c r="A51" s="392">
        <v>24</v>
      </c>
      <c r="B51" s="3">
        <v>2101</v>
      </c>
      <c r="C51" s="27" t="s">
        <v>94</v>
      </c>
      <c r="D51" s="27" t="s">
        <v>46</v>
      </c>
      <c r="E51" s="27" t="s">
        <v>47</v>
      </c>
      <c r="F51" s="50" t="s">
        <v>132</v>
      </c>
      <c r="G51" s="86">
        <v>0</v>
      </c>
      <c r="H51" s="87">
        <v>0</v>
      </c>
      <c r="I51" s="87">
        <v>0</v>
      </c>
      <c r="J51" s="88">
        <v>0</v>
      </c>
      <c r="K51" s="89">
        <v>120</v>
      </c>
      <c r="L51" s="44">
        <f t="shared" si="4"/>
        <v>0</v>
      </c>
      <c r="M51" s="93">
        <v>6</v>
      </c>
      <c r="N51" s="94">
        <v>5</v>
      </c>
      <c r="O51" s="94">
        <v>7</v>
      </c>
      <c r="P51" s="94">
        <v>3</v>
      </c>
      <c r="Q51" s="94">
        <v>4</v>
      </c>
      <c r="R51" s="94">
        <v>0</v>
      </c>
      <c r="S51" s="94">
        <v>7</v>
      </c>
      <c r="T51" s="94">
        <v>6</v>
      </c>
      <c r="U51" s="94">
        <v>6</v>
      </c>
      <c r="V51" s="94">
        <v>8</v>
      </c>
      <c r="W51" s="44">
        <f t="shared" si="1"/>
        <v>52</v>
      </c>
      <c r="X51" s="47">
        <f t="shared" si="2"/>
        <v>52</v>
      </c>
      <c r="Y51" s="39">
        <v>2</v>
      </c>
      <c r="Z51" s="40">
        <v>0.41666666666666669</v>
      </c>
      <c r="AA51" s="39">
        <v>3</v>
      </c>
      <c r="AB51" s="40">
        <v>0.19097222222222221</v>
      </c>
      <c r="AC51" s="48">
        <f t="shared" si="3"/>
        <v>5</v>
      </c>
      <c r="AD51" s="49">
        <f t="shared" si="3"/>
        <v>0.60763888888888884</v>
      </c>
    </row>
    <row r="52" spans="1:30" x14ac:dyDescent="0.2">
      <c r="A52" s="392"/>
      <c r="B52" s="3">
        <v>2102</v>
      </c>
      <c r="C52" s="27" t="s">
        <v>95</v>
      </c>
      <c r="D52" s="27" t="s">
        <v>46</v>
      </c>
      <c r="E52" s="27" t="s">
        <v>47</v>
      </c>
      <c r="F52" s="50" t="s">
        <v>132</v>
      </c>
      <c r="G52" s="86">
        <v>0</v>
      </c>
      <c r="H52" s="87">
        <v>0</v>
      </c>
      <c r="I52" s="87">
        <v>0</v>
      </c>
      <c r="J52" s="88">
        <v>0</v>
      </c>
      <c r="K52" s="89">
        <v>120</v>
      </c>
      <c r="L52" s="44">
        <f t="shared" si="4"/>
        <v>0</v>
      </c>
      <c r="M52" s="93">
        <v>4</v>
      </c>
      <c r="N52" s="94">
        <v>4</v>
      </c>
      <c r="O52" s="94">
        <v>7</v>
      </c>
      <c r="P52" s="94">
        <v>6</v>
      </c>
      <c r="Q52" s="94">
        <v>5</v>
      </c>
      <c r="R52" s="94">
        <v>2</v>
      </c>
      <c r="S52" s="94">
        <v>7</v>
      </c>
      <c r="T52" s="94">
        <v>5</v>
      </c>
      <c r="U52" s="94">
        <v>3</v>
      </c>
      <c r="V52" s="94">
        <v>12</v>
      </c>
      <c r="W52" s="44">
        <f t="shared" si="1"/>
        <v>55</v>
      </c>
      <c r="X52" s="47">
        <f t="shared" si="2"/>
        <v>55</v>
      </c>
      <c r="Y52" s="39">
        <v>2</v>
      </c>
      <c r="Z52" s="40">
        <v>0.41666666666666669</v>
      </c>
      <c r="AA52" s="39">
        <v>3</v>
      </c>
      <c r="AB52" s="40">
        <v>0.19097222222222221</v>
      </c>
      <c r="AC52" s="48">
        <f t="shared" si="3"/>
        <v>5</v>
      </c>
      <c r="AD52" s="49">
        <f t="shared" si="3"/>
        <v>0.60763888888888884</v>
      </c>
    </row>
    <row r="53" spans="1:30" x14ac:dyDescent="0.2">
      <c r="A53" s="392">
        <v>25</v>
      </c>
      <c r="B53" s="2">
        <v>2141</v>
      </c>
      <c r="C53" s="27" t="s">
        <v>98</v>
      </c>
      <c r="D53" s="27" t="s">
        <v>99</v>
      </c>
      <c r="E53" s="27" t="s">
        <v>100</v>
      </c>
      <c r="F53" s="55" t="s">
        <v>144</v>
      </c>
      <c r="G53" s="86">
        <v>0</v>
      </c>
      <c r="H53" s="87">
        <v>0</v>
      </c>
      <c r="I53" s="87">
        <v>0</v>
      </c>
      <c r="J53" s="88">
        <v>0</v>
      </c>
      <c r="K53" s="89">
        <v>120</v>
      </c>
      <c r="L53" s="44">
        <f t="shared" si="4"/>
        <v>0</v>
      </c>
      <c r="M53" s="93">
        <v>10</v>
      </c>
      <c r="N53" s="94">
        <v>9</v>
      </c>
      <c r="O53" s="94">
        <v>7</v>
      </c>
      <c r="P53" s="94">
        <v>7</v>
      </c>
      <c r="Q53" s="94">
        <v>6</v>
      </c>
      <c r="R53" s="94">
        <v>0</v>
      </c>
      <c r="S53" s="94">
        <v>6</v>
      </c>
      <c r="T53" s="94">
        <v>5</v>
      </c>
      <c r="U53" s="94">
        <v>5</v>
      </c>
      <c r="V53" s="94">
        <v>20</v>
      </c>
      <c r="W53" s="44">
        <f t="shared" si="1"/>
        <v>75</v>
      </c>
      <c r="X53" s="47">
        <f t="shared" si="2"/>
        <v>75</v>
      </c>
      <c r="Y53" s="39">
        <v>2</v>
      </c>
      <c r="Z53" s="40">
        <v>0.1875</v>
      </c>
      <c r="AA53" s="39">
        <v>3</v>
      </c>
      <c r="AB53" s="40">
        <v>0.16666666666666666</v>
      </c>
      <c r="AC53" s="48">
        <f t="shared" si="3"/>
        <v>5</v>
      </c>
      <c r="AD53" s="49">
        <f t="shared" si="3"/>
        <v>0.35416666666666663</v>
      </c>
    </row>
    <row r="54" spans="1:30" x14ac:dyDescent="0.2">
      <c r="A54" s="392"/>
      <c r="B54" s="2">
        <v>2142</v>
      </c>
      <c r="C54" s="27" t="s">
        <v>101</v>
      </c>
      <c r="D54" s="27" t="s">
        <v>99</v>
      </c>
      <c r="E54" s="27" t="s">
        <v>100</v>
      </c>
      <c r="F54" s="55" t="s">
        <v>144</v>
      </c>
      <c r="G54" s="86">
        <v>0</v>
      </c>
      <c r="H54" s="87">
        <v>0</v>
      </c>
      <c r="I54" s="87">
        <v>0</v>
      </c>
      <c r="J54" s="88">
        <v>0</v>
      </c>
      <c r="K54" s="89">
        <v>120</v>
      </c>
      <c r="L54" s="44">
        <f t="shared" si="4"/>
        <v>0</v>
      </c>
      <c r="M54" s="93">
        <v>8</v>
      </c>
      <c r="N54" s="94">
        <v>3</v>
      </c>
      <c r="O54" s="94">
        <v>7</v>
      </c>
      <c r="P54" s="94">
        <v>7</v>
      </c>
      <c r="Q54" s="94">
        <v>4</v>
      </c>
      <c r="R54" s="94">
        <v>0</v>
      </c>
      <c r="S54" s="94">
        <v>7</v>
      </c>
      <c r="T54" s="94">
        <v>6</v>
      </c>
      <c r="U54" s="94">
        <v>4</v>
      </c>
      <c r="V54" s="94">
        <v>8</v>
      </c>
      <c r="W54" s="44">
        <f t="shared" si="1"/>
        <v>54</v>
      </c>
      <c r="X54" s="47">
        <f t="shared" si="2"/>
        <v>54</v>
      </c>
      <c r="Y54" s="39">
        <v>2</v>
      </c>
      <c r="Z54" s="40">
        <v>0.1875</v>
      </c>
      <c r="AA54" s="39">
        <v>3</v>
      </c>
      <c r="AB54" s="40">
        <v>0.16666666666666666</v>
      </c>
      <c r="AC54" s="48">
        <f t="shared" si="3"/>
        <v>5</v>
      </c>
      <c r="AD54" s="49">
        <f t="shared" si="3"/>
        <v>0.35416666666666663</v>
      </c>
    </row>
    <row r="55" spans="1:30" x14ac:dyDescent="0.2">
      <c r="A55" s="392">
        <v>26</v>
      </c>
      <c r="B55" s="3">
        <v>2161</v>
      </c>
      <c r="C55" s="27" t="s">
        <v>102</v>
      </c>
      <c r="D55" s="27" t="s">
        <v>56</v>
      </c>
      <c r="E55" s="27" t="s">
        <v>57</v>
      </c>
      <c r="F55" s="50" t="s">
        <v>128</v>
      </c>
      <c r="G55" s="86">
        <v>0</v>
      </c>
      <c r="H55" s="87">
        <v>0</v>
      </c>
      <c r="I55" s="87">
        <v>0</v>
      </c>
      <c r="J55" s="88">
        <v>0</v>
      </c>
      <c r="K55" s="89">
        <v>120</v>
      </c>
      <c r="L55" s="44">
        <f t="shared" si="4"/>
        <v>0</v>
      </c>
      <c r="M55" s="93">
        <v>5</v>
      </c>
      <c r="N55" s="94">
        <v>0</v>
      </c>
      <c r="O55" s="94">
        <v>5</v>
      </c>
      <c r="P55" s="94">
        <v>5</v>
      </c>
      <c r="Q55" s="94">
        <v>4</v>
      </c>
      <c r="R55" s="94">
        <v>4</v>
      </c>
      <c r="S55" s="94">
        <v>8</v>
      </c>
      <c r="T55" s="94">
        <v>7</v>
      </c>
      <c r="U55" s="94">
        <v>5</v>
      </c>
      <c r="V55" s="94">
        <v>8</v>
      </c>
      <c r="W55" s="44">
        <f t="shared" si="1"/>
        <v>51</v>
      </c>
      <c r="X55" s="47">
        <f t="shared" si="2"/>
        <v>51</v>
      </c>
      <c r="Y55" s="39">
        <v>2</v>
      </c>
      <c r="Z55" s="40">
        <v>0.20833333333333334</v>
      </c>
      <c r="AA55" s="39">
        <v>2</v>
      </c>
      <c r="AB55" s="40">
        <v>0.41666666666666669</v>
      </c>
      <c r="AC55" s="48">
        <f t="shared" si="3"/>
        <v>4</v>
      </c>
      <c r="AD55" s="49">
        <f t="shared" si="3"/>
        <v>0.625</v>
      </c>
    </row>
    <row r="56" spans="1:30" x14ac:dyDescent="0.2">
      <c r="A56" s="392"/>
      <c r="B56" s="3">
        <v>2162</v>
      </c>
      <c r="C56" s="27" t="s">
        <v>103</v>
      </c>
      <c r="D56" s="27" t="s">
        <v>56</v>
      </c>
      <c r="E56" s="27" t="s">
        <v>57</v>
      </c>
      <c r="F56" s="50" t="s">
        <v>128</v>
      </c>
      <c r="G56" s="86">
        <v>0</v>
      </c>
      <c r="H56" s="87">
        <v>0</v>
      </c>
      <c r="I56" s="87">
        <v>0</v>
      </c>
      <c r="J56" s="88">
        <v>0</v>
      </c>
      <c r="K56" s="89">
        <v>120</v>
      </c>
      <c r="L56" s="44">
        <f t="shared" si="4"/>
        <v>0</v>
      </c>
      <c r="M56" s="93">
        <v>3</v>
      </c>
      <c r="N56" s="94">
        <v>2</v>
      </c>
      <c r="O56" s="94">
        <v>7</v>
      </c>
      <c r="P56" s="94">
        <v>5</v>
      </c>
      <c r="Q56" s="94">
        <v>5</v>
      </c>
      <c r="R56" s="94">
        <v>0</v>
      </c>
      <c r="S56" s="94">
        <v>8</v>
      </c>
      <c r="T56" s="94">
        <v>7</v>
      </c>
      <c r="U56" s="94">
        <v>4</v>
      </c>
      <c r="V56" s="94">
        <v>8</v>
      </c>
      <c r="W56" s="44">
        <f t="shared" si="1"/>
        <v>49</v>
      </c>
      <c r="X56" s="47">
        <f t="shared" si="2"/>
        <v>49</v>
      </c>
      <c r="Y56" s="39">
        <v>2</v>
      </c>
      <c r="Z56" s="40">
        <v>0.20833333333333334</v>
      </c>
      <c r="AA56" s="39">
        <v>2</v>
      </c>
      <c r="AB56" s="40">
        <v>0.41666666666666669</v>
      </c>
      <c r="AC56" s="48">
        <f t="shared" si="3"/>
        <v>4</v>
      </c>
      <c r="AD56" s="49">
        <f t="shared" si="3"/>
        <v>0.625</v>
      </c>
    </row>
    <row r="57" spans="1:30" x14ac:dyDescent="0.2">
      <c r="A57" s="392">
        <v>27</v>
      </c>
      <c r="B57" s="3">
        <v>2251</v>
      </c>
      <c r="C57" s="27" t="s">
        <v>114</v>
      </c>
      <c r="D57" s="27" t="s">
        <v>115</v>
      </c>
      <c r="E57" s="27" t="s">
        <v>116</v>
      </c>
      <c r="F57" s="50" t="s">
        <v>137</v>
      </c>
      <c r="G57" s="86">
        <v>0</v>
      </c>
      <c r="H57" s="87">
        <v>0</v>
      </c>
      <c r="I57" s="87">
        <v>0</v>
      </c>
      <c r="J57" s="88">
        <v>0</v>
      </c>
      <c r="K57" s="89">
        <v>120</v>
      </c>
      <c r="L57" s="44">
        <f t="shared" si="4"/>
        <v>0</v>
      </c>
      <c r="M57" s="93">
        <v>5</v>
      </c>
      <c r="N57" s="94">
        <v>0</v>
      </c>
      <c r="O57" s="94">
        <v>4</v>
      </c>
      <c r="P57" s="94">
        <v>4</v>
      </c>
      <c r="Q57" s="94">
        <v>2</v>
      </c>
      <c r="R57" s="94">
        <v>0</v>
      </c>
      <c r="S57" s="94">
        <v>4</v>
      </c>
      <c r="T57" s="94">
        <v>7</v>
      </c>
      <c r="U57" s="94">
        <v>1</v>
      </c>
      <c r="V57" s="94">
        <v>20</v>
      </c>
      <c r="W57" s="44">
        <f t="shared" si="1"/>
        <v>47</v>
      </c>
      <c r="X57" s="47">
        <f t="shared" si="2"/>
        <v>47</v>
      </c>
      <c r="Y57" s="39">
        <v>2</v>
      </c>
      <c r="Z57" s="40">
        <v>0.37152777777777773</v>
      </c>
      <c r="AA57" s="39">
        <v>2</v>
      </c>
      <c r="AB57" s="40">
        <v>0.41666666666666669</v>
      </c>
      <c r="AC57" s="48">
        <f t="shared" si="3"/>
        <v>4</v>
      </c>
      <c r="AD57" s="49">
        <f t="shared" si="3"/>
        <v>0.78819444444444442</v>
      </c>
    </row>
    <row r="58" spans="1:30" x14ac:dyDescent="0.2">
      <c r="A58" s="392"/>
      <c r="B58" s="3">
        <v>2252</v>
      </c>
      <c r="C58" s="27" t="s">
        <v>117</v>
      </c>
      <c r="D58" s="27" t="s">
        <v>115</v>
      </c>
      <c r="E58" s="27" t="s">
        <v>116</v>
      </c>
      <c r="F58" s="50" t="s">
        <v>137</v>
      </c>
      <c r="G58" s="86">
        <v>0</v>
      </c>
      <c r="H58" s="87">
        <v>0</v>
      </c>
      <c r="I58" s="87">
        <v>0</v>
      </c>
      <c r="J58" s="88">
        <v>0</v>
      </c>
      <c r="K58" s="89">
        <v>120</v>
      </c>
      <c r="L58" s="44">
        <f t="shared" si="4"/>
        <v>0</v>
      </c>
      <c r="M58" s="93">
        <v>3</v>
      </c>
      <c r="N58" s="94">
        <v>1</v>
      </c>
      <c r="O58" s="94">
        <v>4</v>
      </c>
      <c r="P58" s="94">
        <v>5</v>
      </c>
      <c r="Q58" s="94">
        <v>5</v>
      </c>
      <c r="R58" s="94">
        <v>0</v>
      </c>
      <c r="S58" s="94">
        <v>2</v>
      </c>
      <c r="T58" s="94">
        <v>6</v>
      </c>
      <c r="U58" s="94">
        <v>3</v>
      </c>
      <c r="V58" s="94">
        <v>8</v>
      </c>
      <c r="W58" s="44">
        <f t="shared" si="1"/>
        <v>37</v>
      </c>
      <c r="X58" s="47">
        <f t="shared" si="2"/>
        <v>37</v>
      </c>
      <c r="Y58" s="39">
        <v>2</v>
      </c>
      <c r="Z58" s="40">
        <v>0.37152777777777773</v>
      </c>
      <c r="AA58" s="39">
        <v>2</v>
      </c>
      <c r="AB58" s="40">
        <v>0.41666666666666669</v>
      </c>
      <c r="AC58" s="48">
        <f t="shared" si="3"/>
        <v>4</v>
      </c>
      <c r="AD58" s="49">
        <f t="shared" si="3"/>
        <v>0.78819444444444442</v>
      </c>
    </row>
    <row r="59" spans="1:30" x14ac:dyDescent="0.2">
      <c r="A59" s="392">
        <v>28</v>
      </c>
      <c r="B59" s="3">
        <v>2301</v>
      </c>
      <c r="C59" s="27" t="s">
        <v>122</v>
      </c>
      <c r="D59" s="27" t="s">
        <v>123</v>
      </c>
      <c r="E59" s="27" t="s">
        <v>100</v>
      </c>
      <c r="F59" s="50" t="s">
        <v>127</v>
      </c>
      <c r="G59" s="86">
        <v>0</v>
      </c>
      <c r="H59" s="87">
        <v>0</v>
      </c>
      <c r="I59" s="87">
        <v>0</v>
      </c>
      <c r="J59" s="88">
        <v>0</v>
      </c>
      <c r="K59" s="89">
        <v>120</v>
      </c>
      <c r="L59" s="44">
        <f t="shared" si="4"/>
        <v>0</v>
      </c>
      <c r="M59" s="93">
        <v>0</v>
      </c>
      <c r="N59" s="94">
        <v>3</v>
      </c>
      <c r="O59" s="94">
        <v>4</v>
      </c>
      <c r="P59" s="94">
        <v>2</v>
      </c>
      <c r="Q59" s="94">
        <v>2</v>
      </c>
      <c r="R59" s="94">
        <v>0</v>
      </c>
      <c r="S59" s="94">
        <v>5</v>
      </c>
      <c r="T59" s="94">
        <v>2</v>
      </c>
      <c r="U59" s="94">
        <v>2</v>
      </c>
      <c r="V59" s="94">
        <v>0</v>
      </c>
      <c r="W59" s="44">
        <f t="shared" si="1"/>
        <v>20</v>
      </c>
      <c r="X59" s="47">
        <f t="shared" si="2"/>
        <v>20</v>
      </c>
      <c r="Y59" s="39">
        <v>2</v>
      </c>
      <c r="Z59" s="40">
        <v>8.6805555555555566E-2</v>
      </c>
      <c r="AA59" s="39">
        <v>3</v>
      </c>
      <c r="AB59" s="40">
        <v>0.28888888888888892</v>
      </c>
      <c r="AC59" s="48">
        <f t="shared" si="3"/>
        <v>5</v>
      </c>
      <c r="AD59" s="49">
        <f t="shared" si="3"/>
        <v>0.3756944444444445</v>
      </c>
    </row>
    <row r="60" spans="1:30" ht="13.5" thickBot="1" x14ac:dyDescent="0.25">
      <c r="A60" s="392"/>
      <c r="B60" s="3">
        <v>2302</v>
      </c>
      <c r="C60" s="27" t="s">
        <v>124</v>
      </c>
      <c r="D60" s="27" t="s">
        <v>123</v>
      </c>
      <c r="E60" s="27" t="s">
        <v>100</v>
      </c>
      <c r="F60" s="50" t="s">
        <v>127</v>
      </c>
      <c r="G60" s="86">
        <v>0</v>
      </c>
      <c r="H60" s="87">
        <v>0</v>
      </c>
      <c r="I60" s="87">
        <v>0</v>
      </c>
      <c r="J60" s="88">
        <v>0</v>
      </c>
      <c r="K60" s="89">
        <v>120</v>
      </c>
      <c r="L60" s="44">
        <f t="shared" si="4"/>
        <v>0</v>
      </c>
      <c r="M60" s="93">
        <v>2</v>
      </c>
      <c r="N60" s="94">
        <v>0</v>
      </c>
      <c r="O60" s="94">
        <v>4</v>
      </c>
      <c r="P60" s="94">
        <v>6</v>
      </c>
      <c r="Q60" s="94">
        <v>0</v>
      </c>
      <c r="R60" s="94">
        <v>0</v>
      </c>
      <c r="S60" s="94">
        <v>1</v>
      </c>
      <c r="T60" s="94">
        <v>6</v>
      </c>
      <c r="U60" s="94">
        <v>3</v>
      </c>
      <c r="V60" s="94">
        <v>12</v>
      </c>
      <c r="W60" s="44">
        <f t="shared" si="1"/>
        <v>34</v>
      </c>
      <c r="X60" s="47">
        <f t="shared" si="2"/>
        <v>34</v>
      </c>
      <c r="Y60" s="39">
        <v>2</v>
      </c>
      <c r="Z60" s="40">
        <v>8.6805555555555566E-2</v>
      </c>
      <c r="AA60" s="39">
        <v>3</v>
      </c>
      <c r="AB60" s="40">
        <v>0.28888888888888892</v>
      </c>
      <c r="AC60" s="72">
        <f t="shared" si="3"/>
        <v>5</v>
      </c>
      <c r="AD60" s="73">
        <f t="shared" si="3"/>
        <v>0.3756944444444445</v>
      </c>
    </row>
    <row r="61" spans="1:30" x14ac:dyDescent="0.2">
      <c r="A61" s="74"/>
      <c r="G61" s="75">
        <f>AVERAGE(G3:G60)/20</f>
        <v>0.68965517241379304</v>
      </c>
      <c r="H61" s="75">
        <f>AVERAGE(H3:H60)/30</f>
        <v>0.13793103448275862</v>
      </c>
      <c r="I61" s="75">
        <f>AVERAGE(I3:I60)/30</f>
        <v>0.37931034482758619</v>
      </c>
      <c r="J61" s="75">
        <f>AVERAGE(J3:J60)/45</f>
        <v>0.17241379310344829</v>
      </c>
      <c r="K61" s="76">
        <f>AVERAGE(K5:K60)</f>
        <v>94</v>
      </c>
      <c r="L61" s="75">
        <f>AVERAGE(L5:L60)</f>
        <v>33.928571428571431</v>
      </c>
      <c r="M61" s="75">
        <f>AVERAGE(M3:M60)/14</f>
        <v>0.32019704433497537</v>
      </c>
      <c r="N61" s="75">
        <f>AVERAGE(N3:N60)/18</f>
        <v>0.19348659003831417</v>
      </c>
      <c r="O61" s="75">
        <f>AVERAGE(O3:O60)/7</f>
        <v>0.82758620689655171</v>
      </c>
      <c r="P61" s="75">
        <f>AVERAGE(P3:P60)/10</f>
        <v>0.57241379310344831</v>
      </c>
      <c r="Q61" s="75">
        <f>AVERAGE(Q3:Q60)/11</f>
        <v>0.38871473354231972</v>
      </c>
      <c r="R61" s="75">
        <f>AVERAGE(R3:R60)/5</f>
        <v>0.13793103448275862</v>
      </c>
      <c r="S61" s="75">
        <f>AVERAGE(S3:S60)/19</f>
        <v>0.30127041742286753</v>
      </c>
      <c r="T61" s="75">
        <f>AVERAGE(T3:T60)/11</f>
        <v>0.52507836990595613</v>
      </c>
      <c r="U61" s="75">
        <f>AVERAGE(U3:U60)/10</f>
        <v>0.31206896551724139</v>
      </c>
      <c r="V61" s="75">
        <f>AVERAGE(V3:V60)/20</f>
        <v>0.5577586206896552</v>
      </c>
      <c r="W61" s="77"/>
      <c r="X61" s="78"/>
      <c r="Y61" s="79"/>
      <c r="Z61" s="79"/>
      <c r="AA61" s="79">
        <f>AVERAGE(AA3:AA60)</f>
        <v>2.5862068965517242</v>
      </c>
      <c r="AB61" s="80"/>
      <c r="AC61" s="80"/>
      <c r="AD61" s="78"/>
    </row>
    <row r="62" spans="1:30" x14ac:dyDescent="0.2">
      <c r="I62" s="81" t="s">
        <v>19</v>
      </c>
      <c r="L62" s="82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77"/>
      <c r="X62" s="78"/>
      <c r="Y62" s="78"/>
      <c r="Z62" s="78"/>
      <c r="AA62" s="78"/>
      <c r="AB62" s="78"/>
      <c r="AC62" s="78"/>
      <c r="AD62" s="78"/>
    </row>
    <row r="63" spans="1:30" x14ac:dyDescent="0.2">
      <c r="L63" s="82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77"/>
      <c r="X63" s="78"/>
      <c r="Y63" s="78"/>
      <c r="Z63" s="78"/>
      <c r="AA63" s="78"/>
      <c r="AB63" s="78"/>
      <c r="AC63" s="78"/>
      <c r="AD63" s="78"/>
    </row>
    <row r="64" spans="1:30" x14ac:dyDescent="0.2">
      <c r="L64" s="82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77"/>
      <c r="X64" s="78"/>
      <c r="Y64" s="78"/>
      <c r="Z64" s="78"/>
      <c r="AA64" s="78"/>
      <c r="AB64" s="78"/>
      <c r="AC64" s="78"/>
      <c r="AD64" s="78"/>
    </row>
    <row r="65" spans="12:30" x14ac:dyDescent="0.2">
      <c r="L65" s="82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77"/>
      <c r="X65" s="78"/>
      <c r="Y65" s="78"/>
      <c r="Z65" s="78"/>
      <c r="AA65" s="78"/>
      <c r="AB65" s="78"/>
      <c r="AC65" s="78"/>
      <c r="AD65" s="78"/>
    </row>
    <row r="66" spans="12:30" x14ac:dyDescent="0.2">
      <c r="L66" s="82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77"/>
      <c r="X66" s="78"/>
      <c r="Y66" s="78"/>
      <c r="Z66" s="78"/>
      <c r="AA66" s="78"/>
      <c r="AB66" s="78"/>
      <c r="AC66" s="78"/>
      <c r="AD66" s="78"/>
    </row>
    <row r="67" spans="12:30" x14ac:dyDescent="0.2">
      <c r="L67" s="82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77"/>
      <c r="X67" s="78"/>
      <c r="Y67" s="78"/>
      <c r="Z67" s="78"/>
      <c r="AA67" s="78"/>
      <c r="AB67" s="78"/>
      <c r="AC67" s="78"/>
      <c r="AD67" s="78"/>
    </row>
    <row r="68" spans="12:30" x14ac:dyDescent="0.2">
      <c r="L68" s="82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77"/>
      <c r="X68" s="78"/>
      <c r="Y68" s="78"/>
      <c r="Z68" s="78"/>
      <c r="AA68" s="78"/>
      <c r="AB68" s="78"/>
      <c r="AC68" s="78"/>
      <c r="AD68" s="78"/>
    </row>
    <row r="69" spans="12:30" x14ac:dyDescent="0.2">
      <c r="L69" s="82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77"/>
      <c r="X69" s="78"/>
      <c r="Y69" s="78"/>
      <c r="Z69" s="78"/>
      <c r="AA69" s="78"/>
      <c r="AB69" s="78"/>
      <c r="AC69" s="78"/>
      <c r="AD69" s="78"/>
    </row>
    <row r="70" spans="12:30" x14ac:dyDescent="0.2">
      <c r="L70" s="82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77"/>
      <c r="X70" s="78"/>
      <c r="Y70" s="78"/>
      <c r="Z70" s="78"/>
      <c r="AA70" s="78"/>
      <c r="AB70" s="78"/>
      <c r="AC70" s="78"/>
      <c r="AD70" s="78"/>
    </row>
    <row r="71" spans="12:30" x14ac:dyDescent="0.2">
      <c r="L71" s="82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77"/>
      <c r="X71" s="78"/>
      <c r="Y71" s="78"/>
      <c r="Z71" s="78"/>
      <c r="AA71" s="78"/>
      <c r="AB71" s="78"/>
      <c r="AC71" s="78"/>
      <c r="AD71" s="78"/>
    </row>
    <row r="72" spans="12:30" x14ac:dyDescent="0.2">
      <c r="L72" s="82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77"/>
      <c r="X72" s="78"/>
      <c r="Y72" s="78"/>
      <c r="Z72" s="78"/>
      <c r="AA72" s="78"/>
      <c r="AB72" s="78"/>
      <c r="AC72" s="78"/>
      <c r="AD72" s="78"/>
    </row>
    <row r="73" spans="12:30" x14ac:dyDescent="0.2">
      <c r="L73" s="82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77"/>
      <c r="X73" s="78"/>
      <c r="Y73" s="78"/>
      <c r="Z73" s="78"/>
      <c r="AA73" s="78"/>
      <c r="AB73" s="78"/>
      <c r="AC73" s="78"/>
      <c r="AD73" s="78"/>
    </row>
    <row r="74" spans="12:30" x14ac:dyDescent="0.2">
      <c r="L74" s="82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77"/>
      <c r="X74" s="78"/>
      <c r="Y74" s="78"/>
      <c r="Z74" s="78"/>
      <c r="AA74" s="78"/>
      <c r="AB74" s="78"/>
      <c r="AC74" s="78"/>
      <c r="AD74" s="78"/>
    </row>
    <row r="75" spans="12:30" x14ac:dyDescent="0.2">
      <c r="L75" s="82"/>
      <c r="M75" s="83">
        <v>4</v>
      </c>
      <c r="N75" s="83"/>
      <c r="O75" s="83"/>
      <c r="P75" s="83"/>
      <c r="Q75" s="83"/>
      <c r="R75" s="83"/>
      <c r="S75" s="83"/>
      <c r="T75" s="83"/>
      <c r="U75" s="83"/>
      <c r="V75" s="83"/>
      <c r="W75" s="77"/>
      <c r="X75" s="78"/>
      <c r="Y75" s="78"/>
      <c r="Z75" s="78"/>
      <c r="AA75" s="78"/>
      <c r="AB75" s="78"/>
      <c r="AC75" s="78"/>
      <c r="AD75" s="78"/>
    </row>
    <row r="76" spans="12:30" x14ac:dyDescent="0.2">
      <c r="L76" s="82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77"/>
      <c r="X76" s="78"/>
      <c r="Y76" s="78"/>
      <c r="Z76" s="78"/>
      <c r="AA76" s="78"/>
      <c r="AB76" s="78"/>
      <c r="AC76" s="78"/>
      <c r="AD76" s="78"/>
    </row>
    <row r="77" spans="12:30" x14ac:dyDescent="0.2">
      <c r="L77" s="82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77"/>
      <c r="X77" s="78"/>
      <c r="Y77" s="78"/>
      <c r="Z77" s="78"/>
      <c r="AA77" s="78"/>
      <c r="AB77" s="78"/>
      <c r="AC77" s="78"/>
      <c r="AD77" s="78"/>
    </row>
    <row r="78" spans="12:30" x14ac:dyDescent="0.2">
      <c r="L78" s="82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77"/>
      <c r="X78" s="78"/>
      <c r="Y78" s="78"/>
      <c r="Z78" s="78"/>
      <c r="AA78" s="78"/>
      <c r="AB78" s="78"/>
      <c r="AC78" s="78"/>
      <c r="AD78" s="78"/>
    </row>
    <row r="79" spans="12:30" x14ac:dyDescent="0.2">
      <c r="L79" s="82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77"/>
      <c r="X79" s="78"/>
      <c r="Y79" s="78"/>
      <c r="Z79" s="78"/>
      <c r="AA79" s="78"/>
      <c r="AB79" s="78"/>
      <c r="AC79" s="78"/>
      <c r="AD79" s="78"/>
    </row>
    <row r="80" spans="12:30" x14ac:dyDescent="0.2">
      <c r="L80" s="82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77"/>
      <c r="X80" s="78"/>
      <c r="Y80" s="78"/>
      <c r="Z80" s="78"/>
      <c r="AA80" s="78"/>
      <c r="AB80" s="78"/>
      <c r="AC80" s="78"/>
      <c r="AD80" s="78"/>
    </row>
    <row r="81" spans="12:30" x14ac:dyDescent="0.2">
      <c r="L81" s="82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77"/>
      <c r="X81" s="78"/>
      <c r="Y81" s="78"/>
      <c r="Z81" s="78"/>
      <c r="AA81" s="78"/>
      <c r="AB81" s="78"/>
      <c r="AC81" s="78"/>
      <c r="AD81" s="78"/>
    </row>
    <row r="82" spans="12:30" x14ac:dyDescent="0.2">
      <c r="L82" s="82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77"/>
      <c r="X82" s="78"/>
      <c r="Y82" s="78"/>
      <c r="Z82" s="78"/>
      <c r="AA82" s="78"/>
      <c r="AB82" s="78"/>
      <c r="AC82" s="78"/>
      <c r="AD82" s="78"/>
    </row>
    <row r="83" spans="12:30" x14ac:dyDescent="0.2">
      <c r="L83" s="82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77"/>
      <c r="X83" s="78"/>
      <c r="Y83" s="78"/>
      <c r="Z83" s="78"/>
      <c r="AA83" s="78"/>
      <c r="AB83" s="78"/>
      <c r="AC83" s="78"/>
      <c r="AD83" s="78"/>
    </row>
    <row r="84" spans="12:30" x14ac:dyDescent="0.2">
      <c r="L84" s="82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77"/>
      <c r="X84" s="78"/>
      <c r="Y84" s="78"/>
      <c r="Z84" s="78"/>
      <c r="AA84" s="78"/>
      <c r="AB84" s="78"/>
      <c r="AC84" s="78"/>
      <c r="AD84" s="78"/>
    </row>
    <row r="85" spans="12:30" x14ac:dyDescent="0.2">
      <c r="L85" s="82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77"/>
      <c r="X85" s="78"/>
      <c r="Y85" s="78"/>
      <c r="Z85" s="78"/>
      <c r="AA85" s="78"/>
      <c r="AB85" s="78"/>
      <c r="AC85" s="78"/>
      <c r="AD85" s="78"/>
    </row>
    <row r="86" spans="12:30" x14ac:dyDescent="0.2">
      <c r="L86" s="82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77"/>
      <c r="X86" s="78"/>
      <c r="Y86" s="78"/>
      <c r="Z86" s="78"/>
      <c r="AA86" s="78"/>
      <c r="AB86" s="78"/>
      <c r="AC86" s="78"/>
      <c r="AD86" s="78"/>
    </row>
    <row r="87" spans="12:30" x14ac:dyDescent="0.2">
      <c r="L87" s="82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77"/>
      <c r="X87" s="78"/>
      <c r="Y87" s="78"/>
      <c r="Z87" s="78"/>
      <c r="AA87" s="78"/>
      <c r="AB87" s="78"/>
      <c r="AC87" s="78"/>
      <c r="AD87" s="78"/>
    </row>
    <row r="88" spans="12:30" x14ac:dyDescent="0.2">
      <c r="L88" s="82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77"/>
      <c r="X88" s="78"/>
      <c r="Y88" s="78"/>
      <c r="Z88" s="78"/>
      <c r="AA88" s="78"/>
      <c r="AB88" s="78"/>
      <c r="AC88" s="78"/>
      <c r="AD88" s="78"/>
    </row>
    <row r="89" spans="12:30" x14ac:dyDescent="0.2">
      <c r="L89" s="82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77"/>
      <c r="X89" s="78"/>
      <c r="Y89" s="78"/>
      <c r="Z89" s="78"/>
      <c r="AA89" s="78"/>
      <c r="AB89" s="78"/>
      <c r="AC89" s="78"/>
      <c r="AD89" s="78"/>
    </row>
    <row r="90" spans="12:30" x14ac:dyDescent="0.2">
      <c r="L90" s="82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77"/>
      <c r="X90" s="78"/>
      <c r="Y90" s="78"/>
      <c r="Z90" s="78"/>
      <c r="AA90" s="78"/>
      <c r="AB90" s="78"/>
      <c r="AC90" s="78"/>
      <c r="AD90" s="78"/>
    </row>
    <row r="91" spans="12:30" x14ac:dyDescent="0.2">
      <c r="L91" s="82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77"/>
      <c r="X91" s="78"/>
      <c r="Y91" s="78"/>
      <c r="Z91" s="78"/>
      <c r="AA91" s="78"/>
      <c r="AB91" s="78"/>
      <c r="AC91" s="78"/>
      <c r="AD91" s="78"/>
    </row>
    <row r="92" spans="12:30" x14ac:dyDescent="0.2">
      <c r="L92" s="82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77"/>
      <c r="X92" s="78"/>
      <c r="Y92" s="78"/>
      <c r="Z92" s="78"/>
      <c r="AA92" s="78"/>
      <c r="AB92" s="78"/>
      <c r="AC92" s="78"/>
      <c r="AD92" s="78"/>
    </row>
    <row r="93" spans="12:30" x14ac:dyDescent="0.2">
      <c r="L93" s="82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77"/>
      <c r="X93" s="78"/>
      <c r="Y93" s="78"/>
      <c r="Z93" s="78"/>
      <c r="AA93" s="78"/>
      <c r="AB93" s="78"/>
      <c r="AC93" s="78"/>
      <c r="AD93" s="78"/>
    </row>
    <row r="94" spans="12:30" x14ac:dyDescent="0.2">
      <c r="L94" s="82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77"/>
      <c r="X94" s="78"/>
      <c r="Y94" s="78"/>
      <c r="Z94" s="78"/>
      <c r="AA94" s="78"/>
      <c r="AB94" s="78"/>
      <c r="AC94" s="78"/>
      <c r="AD94" s="78"/>
    </row>
    <row r="95" spans="12:30" x14ac:dyDescent="0.2">
      <c r="L95" s="82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77"/>
      <c r="X95" s="78"/>
      <c r="Y95" s="78"/>
      <c r="Z95" s="78"/>
      <c r="AA95" s="78"/>
      <c r="AB95" s="78"/>
      <c r="AC95" s="78"/>
      <c r="AD95" s="78"/>
    </row>
    <row r="96" spans="12:30" x14ac:dyDescent="0.2">
      <c r="L96" s="82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77"/>
      <c r="X96" s="78"/>
      <c r="Y96" s="78"/>
      <c r="Z96" s="78"/>
      <c r="AA96" s="78"/>
      <c r="AB96" s="78"/>
      <c r="AC96" s="78"/>
      <c r="AD96" s="78"/>
    </row>
    <row r="97" spans="12:30" x14ac:dyDescent="0.2">
      <c r="L97" s="82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77"/>
      <c r="X97" s="78"/>
      <c r="Y97" s="78"/>
      <c r="Z97" s="78"/>
      <c r="AA97" s="78"/>
      <c r="AB97" s="78"/>
      <c r="AC97" s="78"/>
      <c r="AD97" s="78"/>
    </row>
    <row r="98" spans="12:30" x14ac:dyDescent="0.2">
      <c r="L98" s="82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77"/>
      <c r="X98" s="78"/>
      <c r="Y98" s="78"/>
      <c r="Z98" s="78"/>
      <c r="AA98" s="78"/>
      <c r="AB98" s="78"/>
      <c r="AC98" s="78"/>
      <c r="AD98" s="78"/>
    </row>
    <row r="99" spans="12:30" x14ac:dyDescent="0.2">
      <c r="L99" s="82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77"/>
      <c r="X99" s="78"/>
      <c r="Y99" s="78"/>
      <c r="Z99" s="78"/>
      <c r="AA99" s="78"/>
      <c r="AB99" s="78"/>
      <c r="AC99" s="78"/>
      <c r="AD99" s="78"/>
    </row>
    <row r="100" spans="12:30" x14ac:dyDescent="0.2">
      <c r="L100" s="82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77"/>
      <c r="X100" s="78"/>
      <c r="Y100" s="78"/>
      <c r="Z100" s="78"/>
      <c r="AA100" s="78"/>
      <c r="AB100" s="78"/>
      <c r="AC100" s="78"/>
      <c r="AD100" s="78"/>
    </row>
    <row r="101" spans="12:30" x14ac:dyDescent="0.2">
      <c r="L101" s="82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77"/>
      <c r="X101" s="78"/>
      <c r="Y101" s="78"/>
      <c r="Z101" s="78"/>
      <c r="AA101" s="78"/>
      <c r="AB101" s="78"/>
      <c r="AC101" s="78"/>
      <c r="AD101" s="78"/>
    </row>
    <row r="102" spans="12:30" x14ac:dyDescent="0.2">
      <c r="L102" s="82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77"/>
      <c r="X102" s="78"/>
      <c r="Y102" s="78"/>
      <c r="Z102" s="78"/>
      <c r="AA102" s="78"/>
      <c r="AB102" s="78"/>
      <c r="AC102" s="78"/>
      <c r="AD102" s="78"/>
    </row>
    <row r="103" spans="12:30" x14ac:dyDescent="0.2">
      <c r="L103" s="82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77"/>
      <c r="X103" s="78"/>
      <c r="Y103" s="78"/>
      <c r="Z103" s="78"/>
      <c r="AA103" s="78"/>
      <c r="AB103" s="78"/>
      <c r="AC103" s="78"/>
      <c r="AD103" s="78"/>
    </row>
    <row r="104" spans="12:30" x14ac:dyDescent="0.2">
      <c r="L104" s="82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77"/>
      <c r="X104" s="78"/>
      <c r="Y104" s="78"/>
      <c r="Z104" s="78"/>
      <c r="AA104" s="78"/>
      <c r="AB104" s="78"/>
      <c r="AC104" s="78"/>
      <c r="AD104" s="78"/>
    </row>
    <row r="105" spans="12:30" x14ac:dyDescent="0.2">
      <c r="L105" s="82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77"/>
      <c r="X105" s="78"/>
      <c r="Y105" s="78"/>
      <c r="Z105" s="78"/>
      <c r="AA105" s="78"/>
      <c r="AB105" s="78"/>
      <c r="AC105" s="78"/>
      <c r="AD105" s="78"/>
    </row>
    <row r="106" spans="12:30" x14ac:dyDescent="0.2">
      <c r="L106" s="82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77"/>
      <c r="X106" s="78"/>
      <c r="Y106" s="78"/>
      <c r="Z106" s="78"/>
      <c r="AA106" s="78"/>
      <c r="AB106" s="78"/>
      <c r="AC106" s="78"/>
      <c r="AD106" s="78"/>
    </row>
    <row r="107" spans="12:30" x14ac:dyDescent="0.2">
      <c r="L107" s="82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77"/>
      <c r="X107" s="78"/>
      <c r="Y107" s="78"/>
      <c r="Z107" s="78"/>
      <c r="AA107" s="78"/>
      <c r="AB107" s="78"/>
      <c r="AC107" s="78"/>
      <c r="AD107" s="78"/>
    </row>
  </sheetData>
  <autoFilter ref="A2:AD62"/>
  <sortState ref="A3:L60">
    <sortCondition descending="1" ref="L3:L60"/>
    <sortCondition ref="K3:K60"/>
  </sortState>
  <mergeCells count="31">
    <mergeCell ref="A59:A60"/>
    <mergeCell ref="A47:A48"/>
    <mergeCell ref="A49:A50"/>
    <mergeCell ref="A51:A52"/>
    <mergeCell ref="A53:A54"/>
    <mergeCell ref="A55:A56"/>
    <mergeCell ref="A57:A58"/>
    <mergeCell ref="A45:A46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21:A22"/>
    <mergeCell ref="G1:L1"/>
    <mergeCell ref="M1:W1"/>
    <mergeCell ref="A3:A4"/>
    <mergeCell ref="A5:A6"/>
    <mergeCell ref="A7:A8"/>
    <mergeCell ref="A9:A10"/>
    <mergeCell ref="A11:A12"/>
    <mergeCell ref="A13:A14"/>
    <mergeCell ref="A15:A16"/>
    <mergeCell ref="A17:A18"/>
    <mergeCell ref="A19:A20"/>
  </mergeCells>
  <pageMargins left="0.78740157480314965" right="0.78740157480314965" top="0.11811023622047245" bottom="0.11811023622047245" header="0.19685039370078741" footer="0.23622047244094491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7"/>
  <sheetViews>
    <sheetView topLeftCell="K1" zoomScale="110" zoomScaleNormal="110" workbookViewId="0">
      <pane ySplit="2" topLeftCell="A3" activePane="bottomLeft" state="frozen"/>
      <selection pane="bottomLeft" activeCell="AE9" sqref="AE9:AE10"/>
    </sheetView>
  </sheetViews>
  <sheetFormatPr defaultColWidth="24.140625" defaultRowHeight="12.75" x14ac:dyDescent="0.2"/>
  <cols>
    <col min="1" max="1" width="6.42578125" style="15" bestFit="1" customWidth="1"/>
    <col min="2" max="2" width="7.5703125" style="15" customWidth="1"/>
    <col min="3" max="3" width="24.140625" style="15"/>
    <col min="4" max="4" width="33.28515625" style="1" customWidth="1"/>
    <col min="5" max="5" width="20" style="15" customWidth="1"/>
    <col min="6" max="6" width="24.140625" style="15"/>
    <col min="7" max="10" width="7" style="81" customWidth="1"/>
    <col min="11" max="11" width="8.140625" style="81" customWidth="1"/>
    <col min="12" max="12" width="13" style="84" customWidth="1"/>
    <col min="13" max="21" width="7" style="81" customWidth="1"/>
    <col min="22" max="22" width="8" style="81" customWidth="1"/>
    <col min="23" max="23" width="11.85546875" style="84" customWidth="1"/>
    <col min="24" max="24" width="11.140625" style="85" customWidth="1"/>
    <col min="25" max="25" width="8.7109375" style="85" customWidth="1"/>
    <col min="26" max="26" width="9.7109375" style="85" customWidth="1"/>
    <col min="27" max="27" width="9" style="85" customWidth="1"/>
    <col min="28" max="28" width="9.85546875" style="85" customWidth="1"/>
    <col min="29" max="29" width="11.28515625" style="85" customWidth="1"/>
    <col min="30" max="30" width="14.85546875" style="85" customWidth="1"/>
    <col min="31" max="31" width="7" style="15" customWidth="1"/>
    <col min="32" max="16384" width="24.140625" style="15"/>
  </cols>
  <sheetData>
    <row r="1" spans="1:31" ht="13.5" thickBot="1" x14ac:dyDescent="0.25">
      <c r="A1" s="9"/>
      <c r="B1" s="10"/>
      <c r="C1" s="10"/>
      <c r="D1" s="5"/>
      <c r="E1" s="10"/>
      <c r="F1" s="10"/>
      <c r="G1" s="391" t="s">
        <v>0</v>
      </c>
      <c r="H1" s="391"/>
      <c r="I1" s="391"/>
      <c r="J1" s="391"/>
      <c r="K1" s="391"/>
      <c r="L1" s="391"/>
      <c r="M1" s="391" t="s">
        <v>1</v>
      </c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11"/>
      <c r="Y1" s="12"/>
      <c r="Z1" s="12"/>
      <c r="AA1" s="12"/>
      <c r="AB1" s="13"/>
      <c r="AC1" s="13"/>
      <c r="AD1" s="14"/>
    </row>
    <row r="2" spans="1:31" ht="13.5" thickBot="1" x14ac:dyDescent="0.25">
      <c r="A2" s="16" t="s">
        <v>10</v>
      </c>
      <c r="B2" s="17" t="s">
        <v>16</v>
      </c>
      <c r="C2" s="18" t="s">
        <v>12</v>
      </c>
      <c r="D2" s="6" t="s">
        <v>13</v>
      </c>
      <c r="E2" s="19" t="s">
        <v>14</v>
      </c>
      <c r="F2" s="19" t="s">
        <v>20</v>
      </c>
      <c r="G2" s="19" t="s">
        <v>2</v>
      </c>
      <c r="H2" s="19" t="s">
        <v>3</v>
      </c>
      <c r="I2" s="19" t="s">
        <v>4</v>
      </c>
      <c r="J2" s="19" t="s">
        <v>5</v>
      </c>
      <c r="K2" s="19" t="s">
        <v>11</v>
      </c>
      <c r="L2" s="20" t="s">
        <v>15</v>
      </c>
      <c r="M2" s="19" t="s">
        <v>2</v>
      </c>
      <c r="N2" s="19" t="s">
        <v>3</v>
      </c>
      <c r="O2" s="19" t="s">
        <v>4</v>
      </c>
      <c r="P2" s="19" t="s">
        <v>5</v>
      </c>
      <c r="Q2" s="19" t="s">
        <v>6</v>
      </c>
      <c r="R2" s="19" t="s">
        <v>7</v>
      </c>
      <c r="S2" s="19" t="s">
        <v>8</v>
      </c>
      <c r="T2" s="19" t="s">
        <v>9</v>
      </c>
      <c r="U2" s="19" t="s">
        <v>21</v>
      </c>
      <c r="V2" s="19" t="s">
        <v>22</v>
      </c>
      <c r="W2" s="20" t="s">
        <v>17</v>
      </c>
      <c r="X2" s="21" t="s">
        <v>18</v>
      </c>
      <c r="Y2" s="22" t="s">
        <v>23</v>
      </c>
      <c r="Z2" s="23" t="s">
        <v>24</v>
      </c>
      <c r="AA2" s="23" t="s">
        <v>25</v>
      </c>
      <c r="AB2" s="24" t="s">
        <v>26</v>
      </c>
      <c r="AC2" s="22" t="s">
        <v>28</v>
      </c>
      <c r="AD2" s="25" t="s">
        <v>27</v>
      </c>
    </row>
    <row r="3" spans="1:31" x14ac:dyDescent="0.2">
      <c r="A3" s="393">
        <v>1</v>
      </c>
      <c r="B3" s="100">
        <v>1091</v>
      </c>
      <c r="C3" s="58" t="s">
        <v>45</v>
      </c>
      <c r="D3" s="58" t="s">
        <v>46</v>
      </c>
      <c r="E3" s="58" t="s">
        <v>47</v>
      </c>
      <c r="F3" s="101" t="s">
        <v>132</v>
      </c>
      <c r="G3" s="155">
        <v>20</v>
      </c>
      <c r="H3" s="156">
        <v>0</v>
      </c>
      <c r="I3" s="156">
        <v>30</v>
      </c>
      <c r="J3" s="157">
        <v>0</v>
      </c>
      <c r="K3" s="158">
        <v>100</v>
      </c>
      <c r="L3" s="106">
        <f t="shared" ref="L3:L34" si="0">0+SUM(G3:J3)</f>
        <v>50</v>
      </c>
      <c r="M3" s="159">
        <v>6</v>
      </c>
      <c r="N3" s="160">
        <v>1</v>
      </c>
      <c r="O3" s="160">
        <v>4</v>
      </c>
      <c r="P3" s="160">
        <v>5</v>
      </c>
      <c r="Q3" s="160">
        <v>4</v>
      </c>
      <c r="R3" s="160">
        <v>0</v>
      </c>
      <c r="S3" s="160">
        <v>4</v>
      </c>
      <c r="T3" s="160">
        <v>8</v>
      </c>
      <c r="U3" s="160">
        <v>0</v>
      </c>
      <c r="V3" s="160">
        <v>0</v>
      </c>
      <c r="W3" s="106">
        <f t="shared" ref="W3:W34" si="1">SUM(M3:V3)</f>
        <v>32</v>
      </c>
      <c r="X3" s="161">
        <f t="shared" ref="X3:X34" si="2">L3+W3</f>
        <v>82</v>
      </c>
      <c r="Y3" s="162">
        <v>2</v>
      </c>
      <c r="Z3" s="163">
        <v>6.5972222222222224E-2</v>
      </c>
      <c r="AA3" s="68">
        <v>3</v>
      </c>
      <c r="AB3" s="69">
        <v>0.22569444444444445</v>
      </c>
      <c r="AC3" s="164">
        <f t="shared" ref="AC3:AC34" si="3">Y3+AA3</f>
        <v>5</v>
      </c>
      <c r="AD3" s="165">
        <f t="shared" ref="AD3:AD34" si="4">Z3+AB3</f>
        <v>0.29166666666666669</v>
      </c>
      <c r="AE3" s="409">
        <v>40</v>
      </c>
    </row>
    <row r="4" spans="1:31" ht="13.5" thickBot="1" x14ac:dyDescent="0.25">
      <c r="A4" s="394"/>
      <c r="B4" s="7">
        <v>1092</v>
      </c>
      <c r="C4" s="58" t="s">
        <v>48</v>
      </c>
      <c r="D4" s="58" t="s">
        <v>46</v>
      </c>
      <c r="E4" s="58" t="s">
        <v>47</v>
      </c>
      <c r="F4" s="101" t="s">
        <v>132</v>
      </c>
      <c r="G4" s="155">
        <v>20</v>
      </c>
      <c r="H4" s="156">
        <v>0</v>
      </c>
      <c r="I4" s="156">
        <v>30</v>
      </c>
      <c r="J4" s="157">
        <v>0</v>
      </c>
      <c r="K4" s="158">
        <v>100</v>
      </c>
      <c r="L4" s="64">
        <f t="shared" si="0"/>
        <v>50</v>
      </c>
      <c r="M4" s="65">
        <v>4</v>
      </c>
      <c r="N4" s="66">
        <v>3</v>
      </c>
      <c r="O4" s="66">
        <v>4</v>
      </c>
      <c r="P4" s="66">
        <v>5</v>
      </c>
      <c r="Q4" s="66">
        <v>4</v>
      </c>
      <c r="R4" s="66">
        <v>2</v>
      </c>
      <c r="S4" s="66">
        <v>2</v>
      </c>
      <c r="T4" s="66">
        <v>5</v>
      </c>
      <c r="U4" s="66">
        <v>1</v>
      </c>
      <c r="V4" s="66">
        <v>20</v>
      </c>
      <c r="W4" s="64">
        <f t="shared" si="1"/>
        <v>50</v>
      </c>
      <c r="X4" s="67">
        <f t="shared" si="2"/>
        <v>100</v>
      </c>
      <c r="Y4" s="162">
        <v>2</v>
      </c>
      <c r="Z4" s="163">
        <v>6.5972222222222224E-2</v>
      </c>
      <c r="AA4" s="68">
        <v>3</v>
      </c>
      <c r="AB4" s="69">
        <v>0.22569444444444445</v>
      </c>
      <c r="AC4" s="70">
        <f t="shared" si="3"/>
        <v>5</v>
      </c>
      <c r="AD4" s="71">
        <f t="shared" si="4"/>
        <v>0.29166666666666669</v>
      </c>
      <c r="AE4" s="409"/>
    </row>
    <row r="5" spans="1:31" x14ac:dyDescent="0.2">
      <c r="A5" s="393">
        <v>1</v>
      </c>
      <c r="B5" s="7">
        <v>1191</v>
      </c>
      <c r="C5" s="58" t="s">
        <v>62</v>
      </c>
      <c r="D5" s="58" t="s">
        <v>63</v>
      </c>
      <c r="E5" s="58" t="s">
        <v>64</v>
      </c>
      <c r="F5" s="59" t="s">
        <v>131</v>
      </c>
      <c r="G5" s="60">
        <v>20</v>
      </c>
      <c r="H5" s="61">
        <v>30</v>
      </c>
      <c r="I5" s="61">
        <v>30</v>
      </c>
      <c r="J5" s="62">
        <v>45</v>
      </c>
      <c r="K5" s="166">
        <v>97</v>
      </c>
      <c r="L5" s="64">
        <f t="shared" si="0"/>
        <v>125</v>
      </c>
      <c r="M5" s="65">
        <v>5</v>
      </c>
      <c r="N5" s="66">
        <v>4</v>
      </c>
      <c r="O5" s="66">
        <v>7</v>
      </c>
      <c r="P5" s="66">
        <v>3</v>
      </c>
      <c r="Q5" s="66">
        <v>4</v>
      </c>
      <c r="R5" s="66">
        <v>0</v>
      </c>
      <c r="S5" s="66">
        <v>7</v>
      </c>
      <c r="T5" s="66">
        <v>4</v>
      </c>
      <c r="U5" s="66">
        <v>2</v>
      </c>
      <c r="V5" s="66">
        <v>8</v>
      </c>
      <c r="W5" s="64">
        <f t="shared" si="1"/>
        <v>44</v>
      </c>
      <c r="X5" s="67">
        <f t="shared" si="2"/>
        <v>169</v>
      </c>
      <c r="Y5" s="68">
        <v>2</v>
      </c>
      <c r="Z5" s="69">
        <v>0.12847222222222224</v>
      </c>
      <c r="AA5" s="68">
        <v>3</v>
      </c>
      <c r="AB5" s="69">
        <v>0.16319444444444445</v>
      </c>
      <c r="AC5" s="70">
        <f t="shared" si="3"/>
        <v>5</v>
      </c>
      <c r="AD5" s="71">
        <f t="shared" si="4"/>
        <v>0.29166666666666669</v>
      </c>
      <c r="AE5" s="409">
        <v>40</v>
      </c>
    </row>
    <row r="6" spans="1:31" ht="13.5" thickBot="1" x14ac:dyDescent="0.25">
      <c r="A6" s="394"/>
      <c r="B6" s="7">
        <v>1192</v>
      </c>
      <c r="C6" s="58" t="s">
        <v>65</v>
      </c>
      <c r="D6" s="58" t="s">
        <v>63</v>
      </c>
      <c r="E6" s="58" t="s">
        <v>64</v>
      </c>
      <c r="F6" s="59" t="s">
        <v>131</v>
      </c>
      <c r="G6" s="60">
        <v>20</v>
      </c>
      <c r="H6" s="61">
        <v>30</v>
      </c>
      <c r="I6" s="61">
        <v>30</v>
      </c>
      <c r="J6" s="62">
        <v>45</v>
      </c>
      <c r="K6" s="166">
        <v>97</v>
      </c>
      <c r="L6" s="64">
        <f t="shared" si="0"/>
        <v>125</v>
      </c>
      <c r="M6" s="65">
        <v>5</v>
      </c>
      <c r="N6" s="66">
        <v>2</v>
      </c>
      <c r="O6" s="66">
        <v>7</v>
      </c>
      <c r="P6" s="66">
        <v>8</v>
      </c>
      <c r="Q6" s="66">
        <v>3</v>
      </c>
      <c r="R6" s="66">
        <v>0</v>
      </c>
      <c r="S6" s="66">
        <v>6</v>
      </c>
      <c r="T6" s="66">
        <v>7</v>
      </c>
      <c r="U6" s="66">
        <v>2</v>
      </c>
      <c r="V6" s="66">
        <v>8</v>
      </c>
      <c r="W6" s="64">
        <f t="shared" si="1"/>
        <v>48</v>
      </c>
      <c r="X6" s="67">
        <f t="shared" si="2"/>
        <v>173</v>
      </c>
      <c r="Y6" s="68">
        <v>2</v>
      </c>
      <c r="Z6" s="69">
        <v>0.12847222222222224</v>
      </c>
      <c r="AA6" s="68">
        <v>3</v>
      </c>
      <c r="AB6" s="69">
        <v>0.16319444444444445</v>
      </c>
      <c r="AC6" s="70">
        <f t="shared" si="3"/>
        <v>5</v>
      </c>
      <c r="AD6" s="71">
        <f t="shared" si="4"/>
        <v>0.29166666666666669</v>
      </c>
      <c r="AE6" s="409"/>
    </row>
    <row r="7" spans="1:31" x14ac:dyDescent="0.2">
      <c r="A7" s="395">
        <v>2</v>
      </c>
      <c r="B7" s="107">
        <v>2041</v>
      </c>
      <c r="C7" s="108" t="s">
        <v>88</v>
      </c>
      <c r="D7" s="108" t="s">
        <v>34</v>
      </c>
      <c r="E7" s="108" t="s">
        <v>35</v>
      </c>
      <c r="F7" s="167" t="s">
        <v>129</v>
      </c>
      <c r="G7" s="168">
        <v>0</v>
      </c>
      <c r="H7" s="169">
        <v>0</v>
      </c>
      <c r="I7" s="169">
        <v>0</v>
      </c>
      <c r="J7" s="170">
        <v>0</v>
      </c>
      <c r="K7" s="171">
        <v>120</v>
      </c>
      <c r="L7" s="115">
        <f t="shared" si="0"/>
        <v>0</v>
      </c>
      <c r="M7" s="172">
        <v>4</v>
      </c>
      <c r="N7" s="173">
        <v>4</v>
      </c>
      <c r="O7" s="173">
        <v>5</v>
      </c>
      <c r="P7" s="173">
        <v>3</v>
      </c>
      <c r="Q7" s="173">
        <v>4</v>
      </c>
      <c r="R7" s="173">
        <v>0</v>
      </c>
      <c r="S7" s="173">
        <v>4</v>
      </c>
      <c r="T7" s="173">
        <v>5</v>
      </c>
      <c r="U7" s="173">
        <v>1</v>
      </c>
      <c r="V7" s="173">
        <v>8</v>
      </c>
      <c r="W7" s="115">
        <f t="shared" si="1"/>
        <v>38</v>
      </c>
      <c r="X7" s="174">
        <f t="shared" si="2"/>
        <v>38</v>
      </c>
      <c r="Y7" s="175">
        <v>2</v>
      </c>
      <c r="Z7" s="176">
        <v>5.0694444444444452E-2</v>
      </c>
      <c r="AA7" s="175">
        <v>3</v>
      </c>
      <c r="AB7" s="176">
        <v>0.24583333333333335</v>
      </c>
      <c r="AC7" s="217">
        <f t="shared" si="3"/>
        <v>5</v>
      </c>
      <c r="AD7" s="218">
        <f t="shared" si="4"/>
        <v>0.29652777777777778</v>
      </c>
      <c r="AE7" s="409">
        <v>39</v>
      </c>
    </row>
    <row r="8" spans="1:31" x14ac:dyDescent="0.2">
      <c r="A8" s="404"/>
      <c r="B8" s="107">
        <v>2042</v>
      </c>
      <c r="C8" s="108" t="s">
        <v>89</v>
      </c>
      <c r="D8" s="108" t="s">
        <v>34</v>
      </c>
      <c r="E8" s="108" t="s">
        <v>35</v>
      </c>
      <c r="F8" s="167" t="s">
        <v>129</v>
      </c>
      <c r="G8" s="168">
        <v>0</v>
      </c>
      <c r="H8" s="169">
        <v>0</v>
      </c>
      <c r="I8" s="169">
        <v>0</v>
      </c>
      <c r="J8" s="170">
        <v>0</v>
      </c>
      <c r="K8" s="171">
        <v>120</v>
      </c>
      <c r="L8" s="115">
        <f t="shared" si="0"/>
        <v>0</v>
      </c>
      <c r="M8" s="172">
        <v>4</v>
      </c>
      <c r="N8" s="173">
        <v>0</v>
      </c>
      <c r="O8" s="173">
        <v>5</v>
      </c>
      <c r="P8" s="173">
        <v>3</v>
      </c>
      <c r="Q8" s="173">
        <v>4</v>
      </c>
      <c r="R8" s="173">
        <v>0</v>
      </c>
      <c r="S8" s="173">
        <v>6</v>
      </c>
      <c r="T8" s="173">
        <v>6</v>
      </c>
      <c r="U8" s="173">
        <v>1</v>
      </c>
      <c r="V8" s="173">
        <v>12</v>
      </c>
      <c r="W8" s="115">
        <f t="shared" si="1"/>
        <v>41</v>
      </c>
      <c r="X8" s="174">
        <f t="shared" si="2"/>
        <v>41</v>
      </c>
      <c r="Y8" s="175">
        <v>2</v>
      </c>
      <c r="Z8" s="176">
        <v>5.0694444444444452E-2</v>
      </c>
      <c r="AA8" s="175">
        <v>3</v>
      </c>
      <c r="AB8" s="176">
        <v>0.24583333333333335</v>
      </c>
      <c r="AC8" s="217">
        <f t="shared" si="3"/>
        <v>5</v>
      </c>
      <c r="AD8" s="218">
        <f t="shared" si="4"/>
        <v>0.29652777777777778</v>
      </c>
      <c r="AE8" s="409"/>
    </row>
    <row r="9" spans="1:31" x14ac:dyDescent="0.2">
      <c r="A9" s="405">
        <v>3</v>
      </c>
      <c r="B9" s="179">
        <v>2121</v>
      </c>
      <c r="C9" s="180" t="s">
        <v>96</v>
      </c>
      <c r="D9" s="180" t="s">
        <v>50</v>
      </c>
      <c r="E9" s="180" t="s">
        <v>51</v>
      </c>
      <c r="F9" s="181" t="s">
        <v>165</v>
      </c>
      <c r="G9" s="182">
        <v>20</v>
      </c>
      <c r="H9" s="183">
        <v>30</v>
      </c>
      <c r="I9" s="183">
        <v>30</v>
      </c>
      <c r="J9" s="184">
        <v>0</v>
      </c>
      <c r="K9" s="185">
        <v>105</v>
      </c>
      <c r="L9" s="186">
        <f t="shared" si="0"/>
        <v>80</v>
      </c>
      <c r="M9" s="187">
        <v>4</v>
      </c>
      <c r="N9" s="188">
        <v>13</v>
      </c>
      <c r="O9" s="188">
        <v>7</v>
      </c>
      <c r="P9" s="188">
        <v>8</v>
      </c>
      <c r="Q9" s="188">
        <v>6</v>
      </c>
      <c r="R9" s="188">
        <v>3</v>
      </c>
      <c r="S9" s="188">
        <v>7</v>
      </c>
      <c r="T9" s="188">
        <v>5</v>
      </c>
      <c r="U9" s="188">
        <v>4</v>
      </c>
      <c r="V9" s="188">
        <v>20</v>
      </c>
      <c r="W9" s="186">
        <f t="shared" si="1"/>
        <v>77</v>
      </c>
      <c r="X9" s="189">
        <f t="shared" si="2"/>
        <v>157</v>
      </c>
      <c r="Y9" s="190">
        <v>2</v>
      </c>
      <c r="Z9" s="191">
        <v>0.12638888888888888</v>
      </c>
      <c r="AA9" s="190">
        <v>3</v>
      </c>
      <c r="AB9" s="191">
        <v>0.21805555555555556</v>
      </c>
      <c r="AC9" s="219">
        <f t="shared" si="3"/>
        <v>5</v>
      </c>
      <c r="AD9" s="220">
        <f t="shared" si="4"/>
        <v>0.34444444444444444</v>
      </c>
      <c r="AE9" s="409">
        <v>38</v>
      </c>
    </row>
    <row r="10" spans="1:31" x14ac:dyDescent="0.2">
      <c r="A10" s="405"/>
      <c r="B10" s="179">
        <v>2122</v>
      </c>
      <c r="C10" s="180" t="s">
        <v>97</v>
      </c>
      <c r="D10" s="180" t="s">
        <v>50</v>
      </c>
      <c r="E10" s="180" t="s">
        <v>51</v>
      </c>
      <c r="F10" s="181" t="s">
        <v>165</v>
      </c>
      <c r="G10" s="182">
        <v>20</v>
      </c>
      <c r="H10" s="183">
        <v>30</v>
      </c>
      <c r="I10" s="183">
        <v>30</v>
      </c>
      <c r="J10" s="184">
        <v>0</v>
      </c>
      <c r="K10" s="185">
        <v>105</v>
      </c>
      <c r="L10" s="186">
        <f t="shared" si="0"/>
        <v>80</v>
      </c>
      <c r="M10" s="187">
        <v>3</v>
      </c>
      <c r="N10" s="188">
        <v>7</v>
      </c>
      <c r="O10" s="188">
        <v>7</v>
      </c>
      <c r="P10" s="188">
        <v>6</v>
      </c>
      <c r="Q10" s="188">
        <v>7</v>
      </c>
      <c r="R10" s="188">
        <v>3</v>
      </c>
      <c r="S10" s="188">
        <v>7</v>
      </c>
      <c r="T10" s="188">
        <v>4</v>
      </c>
      <c r="U10" s="188">
        <v>3</v>
      </c>
      <c r="V10" s="188">
        <v>18</v>
      </c>
      <c r="W10" s="186">
        <f t="shared" si="1"/>
        <v>65</v>
      </c>
      <c r="X10" s="189">
        <f t="shared" si="2"/>
        <v>145</v>
      </c>
      <c r="Y10" s="190">
        <v>2</v>
      </c>
      <c r="Z10" s="191">
        <v>0.12638888888888888</v>
      </c>
      <c r="AA10" s="190">
        <v>3</v>
      </c>
      <c r="AB10" s="191">
        <v>0.21805555555555556</v>
      </c>
      <c r="AC10" s="219">
        <f t="shared" si="3"/>
        <v>5</v>
      </c>
      <c r="AD10" s="220">
        <f t="shared" si="4"/>
        <v>0.34444444444444444</v>
      </c>
      <c r="AE10" s="409"/>
    </row>
    <row r="11" spans="1:31" x14ac:dyDescent="0.2">
      <c r="A11" s="406">
        <v>4</v>
      </c>
      <c r="B11" s="117">
        <v>2211</v>
      </c>
      <c r="C11" s="118" t="s">
        <v>110</v>
      </c>
      <c r="D11" s="118" t="s">
        <v>111</v>
      </c>
      <c r="E11" s="118" t="s">
        <v>112</v>
      </c>
      <c r="F11" s="119" t="s">
        <v>140</v>
      </c>
      <c r="G11" s="193">
        <v>20</v>
      </c>
      <c r="H11" s="194">
        <v>0</v>
      </c>
      <c r="I11" s="194">
        <v>30</v>
      </c>
      <c r="J11" s="195">
        <v>0</v>
      </c>
      <c r="K11" s="196">
        <v>65</v>
      </c>
      <c r="L11" s="120">
        <f t="shared" si="0"/>
        <v>50</v>
      </c>
      <c r="M11" s="197">
        <v>10</v>
      </c>
      <c r="N11" s="198">
        <v>9</v>
      </c>
      <c r="O11" s="198">
        <v>7</v>
      </c>
      <c r="P11" s="198">
        <v>7</v>
      </c>
      <c r="Q11" s="198">
        <v>6</v>
      </c>
      <c r="R11" s="198">
        <v>0</v>
      </c>
      <c r="S11" s="198">
        <v>6</v>
      </c>
      <c r="T11" s="198">
        <v>5</v>
      </c>
      <c r="U11" s="198">
        <v>5</v>
      </c>
      <c r="V11" s="198">
        <v>20</v>
      </c>
      <c r="W11" s="120">
        <f t="shared" si="1"/>
        <v>75</v>
      </c>
      <c r="X11" s="199">
        <f t="shared" si="2"/>
        <v>125</v>
      </c>
      <c r="Y11" s="200">
        <v>2</v>
      </c>
      <c r="Z11" s="201">
        <v>0.1875</v>
      </c>
      <c r="AA11" s="200">
        <v>3</v>
      </c>
      <c r="AB11" s="201">
        <v>0.16666666666666666</v>
      </c>
      <c r="AC11" s="221">
        <f t="shared" si="3"/>
        <v>5</v>
      </c>
      <c r="AD11" s="222">
        <f t="shared" si="4"/>
        <v>0.35416666666666663</v>
      </c>
      <c r="AE11" s="409">
        <v>37</v>
      </c>
    </row>
    <row r="12" spans="1:31" x14ac:dyDescent="0.2">
      <c r="A12" s="406"/>
      <c r="B12" s="117">
        <v>2212</v>
      </c>
      <c r="C12" s="118" t="s">
        <v>113</v>
      </c>
      <c r="D12" s="118" t="s">
        <v>111</v>
      </c>
      <c r="E12" s="118" t="s">
        <v>112</v>
      </c>
      <c r="F12" s="119" t="s">
        <v>140</v>
      </c>
      <c r="G12" s="193">
        <v>20</v>
      </c>
      <c r="H12" s="194">
        <v>0</v>
      </c>
      <c r="I12" s="194">
        <v>30</v>
      </c>
      <c r="J12" s="195">
        <v>0</v>
      </c>
      <c r="K12" s="196">
        <v>65</v>
      </c>
      <c r="L12" s="120">
        <f t="shared" si="0"/>
        <v>50</v>
      </c>
      <c r="M12" s="197">
        <v>8</v>
      </c>
      <c r="N12" s="198">
        <v>3</v>
      </c>
      <c r="O12" s="198">
        <v>7</v>
      </c>
      <c r="P12" s="198">
        <v>7</v>
      </c>
      <c r="Q12" s="198">
        <v>4</v>
      </c>
      <c r="R12" s="198">
        <v>0</v>
      </c>
      <c r="S12" s="198">
        <v>7</v>
      </c>
      <c r="T12" s="198">
        <v>6</v>
      </c>
      <c r="U12" s="198">
        <v>4</v>
      </c>
      <c r="V12" s="198">
        <v>8</v>
      </c>
      <c r="W12" s="120">
        <f t="shared" si="1"/>
        <v>54</v>
      </c>
      <c r="X12" s="199">
        <f t="shared" si="2"/>
        <v>104</v>
      </c>
      <c r="Y12" s="200">
        <v>2</v>
      </c>
      <c r="Z12" s="201">
        <v>0.1875</v>
      </c>
      <c r="AA12" s="200">
        <v>3</v>
      </c>
      <c r="AB12" s="201">
        <v>0.16666666666666666</v>
      </c>
      <c r="AC12" s="221">
        <f t="shared" si="3"/>
        <v>5</v>
      </c>
      <c r="AD12" s="222">
        <f t="shared" si="4"/>
        <v>0.35416666666666663</v>
      </c>
      <c r="AE12" s="409"/>
    </row>
    <row r="13" spans="1:31" x14ac:dyDescent="0.2">
      <c r="A13" s="407">
        <v>5</v>
      </c>
      <c r="B13" s="133">
        <v>1071</v>
      </c>
      <c r="C13" s="134" t="s">
        <v>41</v>
      </c>
      <c r="D13" s="134" t="s">
        <v>42</v>
      </c>
      <c r="E13" s="134" t="s">
        <v>43</v>
      </c>
      <c r="F13" s="202" t="s">
        <v>164</v>
      </c>
      <c r="G13" s="203">
        <v>20</v>
      </c>
      <c r="H13" s="204">
        <v>30</v>
      </c>
      <c r="I13" s="204">
        <v>0</v>
      </c>
      <c r="J13" s="205">
        <v>45</v>
      </c>
      <c r="K13" s="206">
        <v>120</v>
      </c>
      <c r="L13" s="140">
        <f t="shared" si="0"/>
        <v>95</v>
      </c>
      <c r="M13" s="207">
        <v>6</v>
      </c>
      <c r="N13" s="208">
        <v>11</v>
      </c>
      <c r="O13" s="208">
        <v>7</v>
      </c>
      <c r="P13" s="208">
        <v>7</v>
      </c>
      <c r="Q13" s="208">
        <v>6</v>
      </c>
      <c r="R13" s="208">
        <v>0</v>
      </c>
      <c r="S13" s="208">
        <v>7</v>
      </c>
      <c r="T13" s="208">
        <v>8</v>
      </c>
      <c r="U13" s="208">
        <v>3</v>
      </c>
      <c r="V13" s="208">
        <v>20</v>
      </c>
      <c r="W13" s="140">
        <f t="shared" si="1"/>
        <v>75</v>
      </c>
      <c r="X13" s="209">
        <f t="shared" si="2"/>
        <v>170</v>
      </c>
      <c r="Y13" s="210">
        <v>2</v>
      </c>
      <c r="Z13" s="211">
        <v>0.16805555555555554</v>
      </c>
      <c r="AA13" s="210">
        <v>3</v>
      </c>
      <c r="AB13" s="211">
        <v>0.20416666666666669</v>
      </c>
      <c r="AC13" s="223">
        <f t="shared" si="3"/>
        <v>5</v>
      </c>
      <c r="AD13" s="224">
        <f t="shared" si="4"/>
        <v>0.37222222222222223</v>
      </c>
      <c r="AE13" s="409">
        <v>36</v>
      </c>
    </row>
    <row r="14" spans="1:31" x14ac:dyDescent="0.2">
      <c r="A14" s="407"/>
      <c r="B14" s="133">
        <v>1072</v>
      </c>
      <c r="C14" s="134" t="s">
        <v>44</v>
      </c>
      <c r="D14" s="134" t="s">
        <v>42</v>
      </c>
      <c r="E14" s="134" t="s">
        <v>43</v>
      </c>
      <c r="F14" s="202" t="s">
        <v>164</v>
      </c>
      <c r="G14" s="203">
        <v>20</v>
      </c>
      <c r="H14" s="204">
        <v>30</v>
      </c>
      <c r="I14" s="204">
        <v>0</v>
      </c>
      <c r="J14" s="205">
        <v>45</v>
      </c>
      <c r="K14" s="206">
        <v>120</v>
      </c>
      <c r="L14" s="140">
        <f t="shared" si="0"/>
        <v>95</v>
      </c>
      <c r="M14" s="207">
        <v>4</v>
      </c>
      <c r="N14" s="208">
        <v>6</v>
      </c>
      <c r="O14" s="208">
        <v>5</v>
      </c>
      <c r="P14" s="208">
        <v>9</v>
      </c>
      <c r="Q14" s="208">
        <v>6</v>
      </c>
      <c r="R14" s="208">
        <v>2</v>
      </c>
      <c r="S14" s="208">
        <v>8</v>
      </c>
      <c r="T14" s="208">
        <v>7</v>
      </c>
      <c r="U14" s="208">
        <v>3</v>
      </c>
      <c r="V14" s="208">
        <v>0</v>
      </c>
      <c r="W14" s="140">
        <f t="shared" si="1"/>
        <v>50</v>
      </c>
      <c r="X14" s="209">
        <f t="shared" si="2"/>
        <v>145</v>
      </c>
      <c r="Y14" s="210">
        <v>2</v>
      </c>
      <c r="Z14" s="211">
        <v>0.16805555555555554</v>
      </c>
      <c r="AA14" s="210">
        <v>3</v>
      </c>
      <c r="AB14" s="211">
        <v>0.20416666666666669</v>
      </c>
      <c r="AC14" s="223">
        <f t="shared" si="3"/>
        <v>5</v>
      </c>
      <c r="AD14" s="224">
        <f t="shared" si="4"/>
        <v>0.37222222222222223</v>
      </c>
      <c r="AE14" s="409"/>
    </row>
    <row r="15" spans="1:31" x14ac:dyDescent="0.2">
      <c r="A15" s="408">
        <v>6</v>
      </c>
      <c r="B15" s="141">
        <v>2301</v>
      </c>
      <c r="C15" s="142" t="s">
        <v>122</v>
      </c>
      <c r="D15" s="142" t="s">
        <v>123</v>
      </c>
      <c r="E15" s="142" t="s">
        <v>100</v>
      </c>
      <c r="F15" s="143" t="s">
        <v>127</v>
      </c>
      <c r="G15" s="213">
        <v>0</v>
      </c>
      <c r="H15" s="214">
        <v>0</v>
      </c>
      <c r="I15" s="214">
        <v>0</v>
      </c>
      <c r="J15" s="215">
        <v>0</v>
      </c>
      <c r="K15" s="216">
        <v>120</v>
      </c>
      <c r="L15" s="148">
        <f t="shared" si="0"/>
        <v>0</v>
      </c>
      <c r="M15" s="151">
        <v>0</v>
      </c>
      <c r="N15" s="152">
        <v>3</v>
      </c>
      <c r="O15" s="152">
        <v>4</v>
      </c>
      <c r="P15" s="152">
        <v>2</v>
      </c>
      <c r="Q15" s="152">
        <v>2</v>
      </c>
      <c r="R15" s="152">
        <v>0</v>
      </c>
      <c r="S15" s="152">
        <v>5</v>
      </c>
      <c r="T15" s="152">
        <v>2</v>
      </c>
      <c r="U15" s="152">
        <v>2</v>
      </c>
      <c r="V15" s="152">
        <v>0</v>
      </c>
      <c r="W15" s="148">
        <f t="shared" si="1"/>
        <v>20</v>
      </c>
      <c r="X15" s="153">
        <f t="shared" si="2"/>
        <v>20</v>
      </c>
      <c r="Y15" s="149">
        <v>2</v>
      </c>
      <c r="Z15" s="150">
        <v>8.6805555555555566E-2</v>
      </c>
      <c r="AA15" s="149">
        <v>3</v>
      </c>
      <c r="AB15" s="150">
        <v>0.28888888888888892</v>
      </c>
      <c r="AC15" s="225">
        <f t="shared" si="3"/>
        <v>5</v>
      </c>
      <c r="AD15" s="226">
        <f t="shared" si="4"/>
        <v>0.3756944444444445</v>
      </c>
      <c r="AE15" s="409">
        <v>35</v>
      </c>
    </row>
    <row r="16" spans="1:31" x14ac:dyDescent="0.2">
      <c r="A16" s="408"/>
      <c r="B16" s="141">
        <v>2302</v>
      </c>
      <c r="C16" s="142" t="s">
        <v>124</v>
      </c>
      <c r="D16" s="142" t="s">
        <v>123</v>
      </c>
      <c r="E16" s="142" t="s">
        <v>100</v>
      </c>
      <c r="F16" s="143" t="s">
        <v>127</v>
      </c>
      <c r="G16" s="213">
        <v>0</v>
      </c>
      <c r="H16" s="214">
        <v>0</v>
      </c>
      <c r="I16" s="214">
        <v>0</v>
      </c>
      <c r="J16" s="215">
        <v>0</v>
      </c>
      <c r="K16" s="216">
        <v>120</v>
      </c>
      <c r="L16" s="148">
        <f t="shared" si="0"/>
        <v>0</v>
      </c>
      <c r="M16" s="151">
        <v>2</v>
      </c>
      <c r="N16" s="152">
        <v>0</v>
      </c>
      <c r="O16" s="152">
        <v>4</v>
      </c>
      <c r="P16" s="152">
        <v>6</v>
      </c>
      <c r="Q16" s="152">
        <v>0</v>
      </c>
      <c r="R16" s="152">
        <v>0</v>
      </c>
      <c r="S16" s="152">
        <v>1</v>
      </c>
      <c r="T16" s="152">
        <v>6</v>
      </c>
      <c r="U16" s="152">
        <v>3</v>
      </c>
      <c r="V16" s="152">
        <v>12</v>
      </c>
      <c r="W16" s="148">
        <f t="shared" si="1"/>
        <v>34</v>
      </c>
      <c r="X16" s="153">
        <f t="shared" si="2"/>
        <v>34</v>
      </c>
      <c r="Y16" s="149">
        <v>2</v>
      </c>
      <c r="Z16" s="150">
        <v>8.6805555555555566E-2</v>
      </c>
      <c r="AA16" s="149">
        <v>3</v>
      </c>
      <c r="AB16" s="150">
        <v>0.28888888888888892</v>
      </c>
      <c r="AC16" s="225">
        <f t="shared" si="3"/>
        <v>5</v>
      </c>
      <c r="AD16" s="226">
        <f t="shared" si="4"/>
        <v>0.3756944444444445</v>
      </c>
      <c r="AE16" s="409"/>
    </row>
    <row r="17" spans="1:31" x14ac:dyDescent="0.2">
      <c r="A17" s="403">
        <v>7</v>
      </c>
      <c r="B17" s="3">
        <v>2161</v>
      </c>
      <c r="C17" s="27" t="s">
        <v>102</v>
      </c>
      <c r="D17" s="27" t="s">
        <v>56</v>
      </c>
      <c r="E17" s="27" t="s">
        <v>57</v>
      </c>
      <c r="F17" s="50" t="s">
        <v>128</v>
      </c>
      <c r="G17" s="51">
        <v>0</v>
      </c>
      <c r="H17" s="52">
        <v>0</v>
      </c>
      <c r="I17" s="52">
        <v>0</v>
      </c>
      <c r="J17" s="53">
        <v>0</v>
      </c>
      <c r="K17" s="54">
        <v>120</v>
      </c>
      <c r="L17" s="44">
        <f t="shared" si="0"/>
        <v>0</v>
      </c>
      <c r="M17" s="45">
        <v>6</v>
      </c>
      <c r="N17" s="46">
        <v>0</v>
      </c>
      <c r="O17" s="46">
        <v>7</v>
      </c>
      <c r="P17" s="46">
        <v>3</v>
      </c>
      <c r="Q17" s="46">
        <v>5</v>
      </c>
      <c r="R17" s="46">
        <v>2</v>
      </c>
      <c r="S17" s="46">
        <v>4</v>
      </c>
      <c r="T17" s="46">
        <v>6</v>
      </c>
      <c r="U17" s="46">
        <v>3</v>
      </c>
      <c r="V17" s="46">
        <v>20</v>
      </c>
      <c r="W17" s="44">
        <f t="shared" si="1"/>
        <v>56</v>
      </c>
      <c r="X17" s="47">
        <f t="shared" si="2"/>
        <v>56</v>
      </c>
      <c r="Y17" s="39">
        <v>2</v>
      </c>
      <c r="Z17" s="40">
        <v>0.25347222222222221</v>
      </c>
      <c r="AA17" s="39">
        <v>3</v>
      </c>
      <c r="AB17" s="40">
        <v>0.15625</v>
      </c>
      <c r="AC17" s="48">
        <f t="shared" si="3"/>
        <v>5</v>
      </c>
      <c r="AD17" s="49">
        <f t="shared" si="4"/>
        <v>0.40972222222222221</v>
      </c>
      <c r="AE17" s="409">
        <v>34</v>
      </c>
    </row>
    <row r="18" spans="1:31" x14ac:dyDescent="0.2">
      <c r="A18" s="403"/>
      <c r="B18" s="3">
        <v>2162</v>
      </c>
      <c r="C18" s="27" t="s">
        <v>103</v>
      </c>
      <c r="D18" s="27" t="s">
        <v>56</v>
      </c>
      <c r="E18" s="27" t="s">
        <v>57</v>
      </c>
      <c r="F18" s="50" t="s">
        <v>128</v>
      </c>
      <c r="G18" s="51">
        <v>0</v>
      </c>
      <c r="H18" s="52">
        <v>0</v>
      </c>
      <c r="I18" s="52">
        <v>0</v>
      </c>
      <c r="J18" s="53">
        <v>0</v>
      </c>
      <c r="K18" s="54">
        <v>120</v>
      </c>
      <c r="L18" s="44">
        <f t="shared" si="0"/>
        <v>0</v>
      </c>
      <c r="M18" s="45">
        <v>8</v>
      </c>
      <c r="N18" s="46">
        <v>4</v>
      </c>
      <c r="O18" s="46">
        <v>7</v>
      </c>
      <c r="P18" s="46">
        <v>6</v>
      </c>
      <c r="Q18" s="46">
        <v>4</v>
      </c>
      <c r="R18" s="46">
        <v>2</v>
      </c>
      <c r="S18" s="46">
        <v>3</v>
      </c>
      <c r="T18" s="46">
        <v>4</v>
      </c>
      <c r="U18" s="46">
        <v>4</v>
      </c>
      <c r="V18" s="46">
        <v>10</v>
      </c>
      <c r="W18" s="44">
        <f t="shared" si="1"/>
        <v>52</v>
      </c>
      <c r="X18" s="47">
        <f t="shared" si="2"/>
        <v>52</v>
      </c>
      <c r="Y18" s="39">
        <v>2</v>
      </c>
      <c r="Z18" s="40">
        <v>0.25347222222222221</v>
      </c>
      <c r="AA18" s="39">
        <v>3</v>
      </c>
      <c r="AB18" s="40">
        <v>0.15625</v>
      </c>
      <c r="AC18" s="48">
        <f t="shared" si="3"/>
        <v>5</v>
      </c>
      <c r="AD18" s="49">
        <f t="shared" si="4"/>
        <v>0.40972222222222221</v>
      </c>
      <c r="AE18" s="409"/>
    </row>
    <row r="19" spans="1:31" x14ac:dyDescent="0.2">
      <c r="A19" s="403">
        <v>8</v>
      </c>
      <c r="B19" s="3">
        <v>2061</v>
      </c>
      <c r="C19" s="27" t="s">
        <v>90</v>
      </c>
      <c r="D19" s="27" t="s">
        <v>38</v>
      </c>
      <c r="E19" s="27" t="s">
        <v>39</v>
      </c>
      <c r="F19" s="50" t="s">
        <v>126</v>
      </c>
      <c r="G19" s="51">
        <v>20</v>
      </c>
      <c r="H19" s="52">
        <v>0</v>
      </c>
      <c r="I19" s="52">
        <v>30</v>
      </c>
      <c r="J19" s="53">
        <v>0</v>
      </c>
      <c r="K19" s="56">
        <v>80</v>
      </c>
      <c r="L19" s="44">
        <f t="shared" si="0"/>
        <v>50</v>
      </c>
      <c r="M19" s="45">
        <v>5</v>
      </c>
      <c r="N19" s="46">
        <v>7</v>
      </c>
      <c r="O19" s="46">
        <v>7</v>
      </c>
      <c r="P19" s="46">
        <v>7</v>
      </c>
      <c r="Q19" s="46">
        <v>4</v>
      </c>
      <c r="R19" s="46">
        <v>2</v>
      </c>
      <c r="S19" s="46">
        <v>6</v>
      </c>
      <c r="T19" s="46">
        <v>6</v>
      </c>
      <c r="U19" s="46">
        <v>7</v>
      </c>
      <c r="V19" s="46">
        <v>20</v>
      </c>
      <c r="W19" s="44">
        <f t="shared" si="1"/>
        <v>71</v>
      </c>
      <c r="X19" s="47">
        <f t="shared" si="2"/>
        <v>121</v>
      </c>
      <c r="Y19" s="39">
        <v>2</v>
      </c>
      <c r="Z19" s="40">
        <v>6.5277777777777782E-2</v>
      </c>
      <c r="AA19" s="39">
        <v>3</v>
      </c>
      <c r="AB19" s="40">
        <v>0.36388888888888887</v>
      </c>
      <c r="AC19" s="48">
        <f t="shared" si="3"/>
        <v>5</v>
      </c>
      <c r="AD19" s="49">
        <f t="shared" si="4"/>
        <v>0.42916666666666664</v>
      </c>
      <c r="AE19" s="409">
        <v>33</v>
      </c>
    </row>
    <row r="20" spans="1:31" x14ac:dyDescent="0.2">
      <c r="A20" s="403"/>
      <c r="B20" s="3">
        <v>2062</v>
      </c>
      <c r="C20" s="27" t="s">
        <v>91</v>
      </c>
      <c r="D20" s="27" t="s">
        <v>38</v>
      </c>
      <c r="E20" s="27" t="s">
        <v>39</v>
      </c>
      <c r="F20" s="50" t="s">
        <v>126</v>
      </c>
      <c r="G20" s="51">
        <v>20</v>
      </c>
      <c r="H20" s="52">
        <v>0</v>
      </c>
      <c r="I20" s="52">
        <v>30</v>
      </c>
      <c r="J20" s="53">
        <v>0</v>
      </c>
      <c r="K20" s="56">
        <v>80</v>
      </c>
      <c r="L20" s="44">
        <f t="shared" si="0"/>
        <v>50</v>
      </c>
      <c r="M20" s="45">
        <v>4</v>
      </c>
      <c r="N20" s="46">
        <v>1</v>
      </c>
      <c r="O20" s="46">
        <v>7</v>
      </c>
      <c r="P20" s="46">
        <v>6</v>
      </c>
      <c r="Q20" s="46">
        <v>4</v>
      </c>
      <c r="R20" s="46">
        <v>3</v>
      </c>
      <c r="S20" s="46">
        <v>5</v>
      </c>
      <c r="T20" s="46">
        <v>6</v>
      </c>
      <c r="U20" s="46">
        <v>4</v>
      </c>
      <c r="V20" s="46">
        <v>20</v>
      </c>
      <c r="W20" s="44">
        <f t="shared" si="1"/>
        <v>60</v>
      </c>
      <c r="X20" s="47">
        <f t="shared" si="2"/>
        <v>110</v>
      </c>
      <c r="Y20" s="39">
        <v>2</v>
      </c>
      <c r="Z20" s="40">
        <v>6.5277777777777782E-2</v>
      </c>
      <c r="AA20" s="39">
        <v>3</v>
      </c>
      <c r="AB20" s="40">
        <v>0.36388888888888887</v>
      </c>
      <c r="AC20" s="48">
        <f t="shared" si="3"/>
        <v>5</v>
      </c>
      <c r="AD20" s="49">
        <f t="shared" si="4"/>
        <v>0.42916666666666664</v>
      </c>
      <c r="AE20" s="409"/>
    </row>
    <row r="21" spans="1:31" x14ac:dyDescent="0.2">
      <c r="A21" s="403">
        <v>9</v>
      </c>
      <c r="B21" s="3">
        <v>1111</v>
      </c>
      <c r="C21" s="27" t="s">
        <v>49</v>
      </c>
      <c r="D21" s="27" t="s">
        <v>50</v>
      </c>
      <c r="E21" s="27" t="s">
        <v>51</v>
      </c>
      <c r="F21" s="50" t="s">
        <v>165</v>
      </c>
      <c r="G21" s="51">
        <v>0</v>
      </c>
      <c r="H21" s="52">
        <v>30</v>
      </c>
      <c r="I21" s="52">
        <v>30</v>
      </c>
      <c r="J21" s="53">
        <v>0</v>
      </c>
      <c r="K21" s="56">
        <v>120</v>
      </c>
      <c r="L21" s="44">
        <f t="shared" si="0"/>
        <v>60</v>
      </c>
      <c r="M21" s="45">
        <v>3</v>
      </c>
      <c r="N21" s="46">
        <v>11</v>
      </c>
      <c r="O21" s="46">
        <v>7</v>
      </c>
      <c r="P21" s="46">
        <v>7</v>
      </c>
      <c r="Q21" s="46">
        <v>7</v>
      </c>
      <c r="R21" s="46">
        <v>2</v>
      </c>
      <c r="S21" s="46">
        <v>12</v>
      </c>
      <c r="T21" s="46">
        <v>8</v>
      </c>
      <c r="U21" s="46">
        <v>4</v>
      </c>
      <c r="V21" s="46">
        <v>20</v>
      </c>
      <c r="W21" s="44">
        <f t="shared" si="1"/>
        <v>81</v>
      </c>
      <c r="X21" s="47">
        <f t="shared" si="2"/>
        <v>141</v>
      </c>
      <c r="Y21" s="39">
        <v>2</v>
      </c>
      <c r="Z21" s="40">
        <v>0.20069444444444443</v>
      </c>
      <c r="AA21" s="39">
        <v>3</v>
      </c>
      <c r="AB21" s="40">
        <v>0.24166666666666667</v>
      </c>
      <c r="AC21" s="48">
        <f t="shared" si="3"/>
        <v>5</v>
      </c>
      <c r="AD21" s="49">
        <f t="shared" si="4"/>
        <v>0.44236111111111109</v>
      </c>
      <c r="AE21" s="409">
        <v>32</v>
      </c>
    </row>
    <row r="22" spans="1:31" x14ac:dyDescent="0.2">
      <c r="A22" s="403"/>
      <c r="B22" s="3">
        <v>1112</v>
      </c>
      <c r="C22" s="27" t="s">
        <v>52</v>
      </c>
      <c r="D22" s="27" t="s">
        <v>50</v>
      </c>
      <c r="E22" s="27" t="s">
        <v>51</v>
      </c>
      <c r="F22" s="50" t="s">
        <v>165</v>
      </c>
      <c r="G22" s="51">
        <v>0</v>
      </c>
      <c r="H22" s="52">
        <v>30</v>
      </c>
      <c r="I22" s="52">
        <v>30</v>
      </c>
      <c r="J22" s="53">
        <v>0</v>
      </c>
      <c r="K22" s="56">
        <v>120</v>
      </c>
      <c r="L22" s="44">
        <f t="shared" si="0"/>
        <v>60</v>
      </c>
      <c r="M22" s="45">
        <v>5</v>
      </c>
      <c r="N22" s="46">
        <v>7</v>
      </c>
      <c r="O22" s="46">
        <v>5</v>
      </c>
      <c r="P22" s="46">
        <v>7</v>
      </c>
      <c r="Q22" s="46">
        <v>6</v>
      </c>
      <c r="R22" s="46">
        <v>0</v>
      </c>
      <c r="S22" s="46">
        <v>4</v>
      </c>
      <c r="T22" s="46">
        <v>7</v>
      </c>
      <c r="U22" s="46">
        <v>2</v>
      </c>
      <c r="V22" s="46">
        <v>19</v>
      </c>
      <c r="W22" s="44">
        <f t="shared" si="1"/>
        <v>62</v>
      </c>
      <c r="X22" s="47">
        <f t="shared" si="2"/>
        <v>122</v>
      </c>
      <c r="Y22" s="39">
        <v>2</v>
      </c>
      <c r="Z22" s="40">
        <v>0.20069444444444443</v>
      </c>
      <c r="AA22" s="39">
        <v>3</v>
      </c>
      <c r="AB22" s="40">
        <v>0.24166666666666667</v>
      </c>
      <c r="AC22" s="48">
        <f t="shared" si="3"/>
        <v>5</v>
      </c>
      <c r="AD22" s="49">
        <f t="shared" si="4"/>
        <v>0.44236111111111109</v>
      </c>
      <c r="AE22" s="409"/>
    </row>
    <row r="23" spans="1:31" x14ac:dyDescent="0.2">
      <c r="A23" s="403">
        <v>10</v>
      </c>
      <c r="B23" s="3">
        <v>2021</v>
      </c>
      <c r="C23" s="27" t="s">
        <v>86</v>
      </c>
      <c r="D23" s="27" t="s">
        <v>30</v>
      </c>
      <c r="E23" s="27" t="s">
        <v>31</v>
      </c>
      <c r="F23" s="98" t="s">
        <v>143</v>
      </c>
      <c r="G23" s="51">
        <v>20</v>
      </c>
      <c r="H23" s="52">
        <v>0</v>
      </c>
      <c r="I23" s="52">
        <v>0</v>
      </c>
      <c r="J23" s="53">
        <v>45</v>
      </c>
      <c r="K23" s="56">
        <v>117</v>
      </c>
      <c r="L23" s="44">
        <f t="shared" si="0"/>
        <v>65</v>
      </c>
      <c r="M23" s="45">
        <v>5</v>
      </c>
      <c r="N23" s="46">
        <v>4</v>
      </c>
      <c r="O23" s="46">
        <v>7</v>
      </c>
      <c r="P23" s="46">
        <v>6</v>
      </c>
      <c r="Q23" s="46">
        <v>6</v>
      </c>
      <c r="R23" s="46">
        <v>0</v>
      </c>
      <c r="S23" s="46">
        <v>7</v>
      </c>
      <c r="T23" s="46">
        <v>4</v>
      </c>
      <c r="U23" s="46">
        <v>5</v>
      </c>
      <c r="V23" s="46">
        <v>20</v>
      </c>
      <c r="W23" s="44">
        <f t="shared" si="1"/>
        <v>64</v>
      </c>
      <c r="X23" s="47">
        <f t="shared" si="2"/>
        <v>129</v>
      </c>
      <c r="Y23" s="39">
        <v>2</v>
      </c>
      <c r="Z23" s="40">
        <v>0.31805555555555554</v>
      </c>
      <c r="AA23" s="39">
        <v>3</v>
      </c>
      <c r="AB23" s="40">
        <v>0.15</v>
      </c>
      <c r="AC23" s="48">
        <f t="shared" si="3"/>
        <v>5</v>
      </c>
      <c r="AD23" s="49">
        <f t="shared" si="4"/>
        <v>0.46805555555555556</v>
      </c>
      <c r="AE23" s="409">
        <v>31</v>
      </c>
    </row>
    <row r="24" spans="1:31" x14ac:dyDescent="0.2">
      <c r="A24" s="403"/>
      <c r="B24" s="3">
        <v>2022</v>
      </c>
      <c r="C24" s="27" t="s">
        <v>87</v>
      </c>
      <c r="D24" s="27" t="s">
        <v>30</v>
      </c>
      <c r="E24" s="27" t="s">
        <v>31</v>
      </c>
      <c r="F24" s="98" t="s">
        <v>143</v>
      </c>
      <c r="G24" s="51">
        <v>20</v>
      </c>
      <c r="H24" s="52">
        <v>0</v>
      </c>
      <c r="I24" s="52">
        <v>0</v>
      </c>
      <c r="J24" s="53">
        <v>45</v>
      </c>
      <c r="K24" s="56">
        <v>117</v>
      </c>
      <c r="L24" s="44">
        <f t="shared" si="0"/>
        <v>65</v>
      </c>
      <c r="M24" s="45">
        <v>6</v>
      </c>
      <c r="N24" s="46">
        <v>2</v>
      </c>
      <c r="O24" s="46">
        <v>7</v>
      </c>
      <c r="P24" s="46">
        <v>9</v>
      </c>
      <c r="Q24" s="46">
        <v>10</v>
      </c>
      <c r="R24" s="46">
        <v>0</v>
      </c>
      <c r="S24" s="46">
        <v>5</v>
      </c>
      <c r="T24" s="46">
        <v>7</v>
      </c>
      <c r="U24" s="46">
        <v>3</v>
      </c>
      <c r="V24" s="46">
        <v>9</v>
      </c>
      <c r="W24" s="44">
        <f t="shared" si="1"/>
        <v>58</v>
      </c>
      <c r="X24" s="47">
        <f t="shared" si="2"/>
        <v>123</v>
      </c>
      <c r="Y24" s="39">
        <v>2</v>
      </c>
      <c r="Z24" s="40">
        <v>0.31805555555555554</v>
      </c>
      <c r="AA24" s="39">
        <v>3</v>
      </c>
      <c r="AB24" s="40">
        <v>0.15</v>
      </c>
      <c r="AC24" s="48">
        <f t="shared" si="3"/>
        <v>5</v>
      </c>
      <c r="AD24" s="49">
        <f t="shared" si="4"/>
        <v>0.46805555555555556</v>
      </c>
      <c r="AE24" s="409"/>
    </row>
    <row r="25" spans="1:31" x14ac:dyDescent="0.2">
      <c r="A25" s="403">
        <v>11</v>
      </c>
      <c r="B25" s="3">
        <v>1031</v>
      </c>
      <c r="C25" s="27" t="s">
        <v>33</v>
      </c>
      <c r="D25" s="27" t="s">
        <v>34</v>
      </c>
      <c r="E25" s="27" t="s">
        <v>35</v>
      </c>
      <c r="F25" s="50" t="s">
        <v>129</v>
      </c>
      <c r="G25" s="51">
        <v>20</v>
      </c>
      <c r="H25" s="52">
        <v>0</v>
      </c>
      <c r="I25" s="52">
        <v>30</v>
      </c>
      <c r="J25" s="53">
        <v>0</v>
      </c>
      <c r="K25" s="56">
        <v>105</v>
      </c>
      <c r="L25" s="44">
        <f t="shared" si="0"/>
        <v>50</v>
      </c>
      <c r="M25" s="45">
        <v>3</v>
      </c>
      <c r="N25" s="46">
        <v>2</v>
      </c>
      <c r="O25" s="46">
        <v>3</v>
      </c>
      <c r="P25" s="46">
        <v>4</v>
      </c>
      <c r="Q25" s="46">
        <v>5</v>
      </c>
      <c r="R25" s="46">
        <v>0</v>
      </c>
      <c r="S25" s="46">
        <v>3</v>
      </c>
      <c r="T25" s="46">
        <v>3</v>
      </c>
      <c r="U25" s="46">
        <v>2</v>
      </c>
      <c r="V25" s="46">
        <v>2</v>
      </c>
      <c r="W25" s="44">
        <f t="shared" si="1"/>
        <v>27</v>
      </c>
      <c r="X25" s="47">
        <f t="shared" si="2"/>
        <v>77</v>
      </c>
      <c r="Y25" s="39">
        <v>2</v>
      </c>
      <c r="Z25" s="40">
        <v>0.17569444444444446</v>
      </c>
      <c r="AA25" s="39">
        <v>3</v>
      </c>
      <c r="AB25" s="40">
        <v>0.30208333333333331</v>
      </c>
      <c r="AC25" s="48">
        <f t="shared" si="3"/>
        <v>5</v>
      </c>
      <c r="AD25" s="49">
        <f t="shared" si="4"/>
        <v>0.47777777777777775</v>
      </c>
      <c r="AE25" s="409">
        <v>30</v>
      </c>
    </row>
    <row r="26" spans="1:31" x14ac:dyDescent="0.2">
      <c r="A26" s="403"/>
      <c r="B26" s="3">
        <v>1032</v>
      </c>
      <c r="C26" s="27" t="s">
        <v>36</v>
      </c>
      <c r="D26" s="27" t="s">
        <v>34</v>
      </c>
      <c r="E26" s="27" t="s">
        <v>35</v>
      </c>
      <c r="F26" s="50" t="s">
        <v>129</v>
      </c>
      <c r="G26" s="51">
        <v>20</v>
      </c>
      <c r="H26" s="52">
        <v>0</v>
      </c>
      <c r="I26" s="52">
        <v>30</v>
      </c>
      <c r="J26" s="53">
        <v>0</v>
      </c>
      <c r="K26" s="56">
        <v>105</v>
      </c>
      <c r="L26" s="44">
        <f t="shared" si="0"/>
        <v>50</v>
      </c>
      <c r="M26" s="45">
        <v>3</v>
      </c>
      <c r="N26" s="46">
        <v>0</v>
      </c>
      <c r="O26" s="46">
        <v>3</v>
      </c>
      <c r="P26" s="46">
        <v>4</v>
      </c>
      <c r="Q26" s="46">
        <v>6</v>
      </c>
      <c r="R26" s="46">
        <v>0</v>
      </c>
      <c r="S26" s="46">
        <v>7</v>
      </c>
      <c r="T26" s="46">
        <v>8</v>
      </c>
      <c r="U26" s="46">
        <v>1</v>
      </c>
      <c r="V26" s="46">
        <v>8</v>
      </c>
      <c r="W26" s="44">
        <f t="shared" si="1"/>
        <v>40</v>
      </c>
      <c r="X26" s="47">
        <f t="shared" si="2"/>
        <v>90</v>
      </c>
      <c r="Y26" s="39">
        <v>2</v>
      </c>
      <c r="Z26" s="40">
        <v>0.17569444444444446</v>
      </c>
      <c r="AA26" s="39">
        <v>3</v>
      </c>
      <c r="AB26" s="40">
        <v>0.30208333333333331</v>
      </c>
      <c r="AC26" s="48">
        <f t="shared" si="3"/>
        <v>5</v>
      </c>
      <c r="AD26" s="49">
        <f t="shared" si="4"/>
        <v>0.47777777777777775</v>
      </c>
      <c r="AE26" s="409"/>
    </row>
    <row r="27" spans="1:31" x14ac:dyDescent="0.2">
      <c r="A27" s="403">
        <v>12</v>
      </c>
      <c r="B27" s="3">
        <v>2081</v>
      </c>
      <c r="C27" s="27" t="s">
        <v>92</v>
      </c>
      <c r="D27" s="27" t="s">
        <v>42</v>
      </c>
      <c r="E27" s="27" t="s">
        <v>43</v>
      </c>
      <c r="F27" s="55" t="s">
        <v>164</v>
      </c>
      <c r="G27" s="51">
        <v>20</v>
      </c>
      <c r="H27" s="52">
        <v>0</v>
      </c>
      <c r="I27" s="52">
        <v>30</v>
      </c>
      <c r="J27" s="53">
        <v>0</v>
      </c>
      <c r="K27" s="56">
        <v>60</v>
      </c>
      <c r="L27" s="44">
        <f t="shared" si="0"/>
        <v>50</v>
      </c>
      <c r="M27" s="45">
        <v>5</v>
      </c>
      <c r="N27" s="46">
        <v>7</v>
      </c>
      <c r="O27" s="46">
        <v>7</v>
      </c>
      <c r="P27" s="46">
        <v>5</v>
      </c>
      <c r="Q27" s="46">
        <v>9</v>
      </c>
      <c r="R27" s="46">
        <v>0</v>
      </c>
      <c r="S27" s="46">
        <v>4</v>
      </c>
      <c r="T27" s="46">
        <v>4</v>
      </c>
      <c r="U27" s="46">
        <v>5</v>
      </c>
      <c r="V27" s="46">
        <v>14</v>
      </c>
      <c r="W27" s="44">
        <f t="shared" si="1"/>
        <v>60</v>
      </c>
      <c r="X27" s="47">
        <f t="shared" si="2"/>
        <v>110</v>
      </c>
      <c r="Y27" s="39">
        <v>2</v>
      </c>
      <c r="Z27" s="40">
        <v>0.19236111111111112</v>
      </c>
      <c r="AA27" s="39">
        <v>3</v>
      </c>
      <c r="AB27" s="40">
        <v>0.31458333333333333</v>
      </c>
      <c r="AC27" s="48">
        <f t="shared" si="3"/>
        <v>5</v>
      </c>
      <c r="AD27" s="49">
        <f t="shared" si="4"/>
        <v>0.50694444444444442</v>
      </c>
      <c r="AE27" s="409">
        <v>29</v>
      </c>
    </row>
    <row r="28" spans="1:31" x14ac:dyDescent="0.2">
      <c r="A28" s="403"/>
      <c r="B28" s="3">
        <v>2082</v>
      </c>
      <c r="C28" s="27" t="s">
        <v>93</v>
      </c>
      <c r="D28" s="27" t="s">
        <v>42</v>
      </c>
      <c r="E28" s="27" t="s">
        <v>43</v>
      </c>
      <c r="F28" s="55" t="s">
        <v>164</v>
      </c>
      <c r="G28" s="51">
        <v>20</v>
      </c>
      <c r="H28" s="52">
        <v>0</v>
      </c>
      <c r="I28" s="52">
        <v>30</v>
      </c>
      <c r="J28" s="53">
        <v>0</v>
      </c>
      <c r="K28" s="56">
        <v>60</v>
      </c>
      <c r="L28" s="44">
        <f t="shared" si="0"/>
        <v>50</v>
      </c>
      <c r="M28" s="45">
        <v>4</v>
      </c>
      <c r="N28" s="46">
        <v>2</v>
      </c>
      <c r="O28" s="46">
        <v>5</v>
      </c>
      <c r="P28" s="46">
        <v>4</v>
      </c>
      <c r="Q28" s="46">
        <v>3</v>
      </c>
      <c r="R28" s="46">
        <v>0</v>
      </c>
      <c r="S28" s="46">
        <v>3</v>
      </c>
      <c r="T28" s="46">
        <v>5</v>
      </c>
      <c r="U28" s="46">
        <v>4</v>
      </c>
      <c r="V28" s="46">
        <v>12</v>
      </c>
      <c r="W28" s="44">
        <f t="shared" si="1"/>
        <v>42</v>
      </c>
      <c r="X28" s="47">
        <f t="shared" si="2"/>
        <v>92</v>
      </c>
      <c r="Y28" s="39">
        <v>2</v>
      </c>
      <c r="Z28" s="40">
        <v>0.19236111111111112</v>
      </c>
      <c r="AA28" s="39">
        <v>3</v>
      </c>
      <c r="AB28" s="40">
        <v>0.31458333333333333</v>
      </c>
      <c r="AC28" s="48">
        <f t="shared" si="3"/>
        <v>5</v>
      </c>
      <c r="AD28" s="49">
        <f t="shared" si="4"/>
        <v>0.50694444444444442</v>
      </c>
      <c r="AE28" s="409"/>
    </row>
    <row r="29" spans="1:31" x14ac:dyDescent="0.2">
      <c r="A29" s="403">
        <v>13</v>
      </c>
      <c r="B29" s="3">
        <v>1011</v>
      </c>
      <c r="C29" s="27" t="s">
        <v>29</v>
      </c>
      <c r="D29" s="27" t="s">
        <v>30</v>
      </c>
      <c r="E29" s="27" t="s">
        <v>31</v>
      </c>
      <c r="F29" s="98" t="s">
        <v>143</v>
      </c>
      <c r="G29" s="51">
        <v>20</v>
      </c>
      <c r="H29" s="52">
        <v>0</v>
      </c>
      <c r="I29" s="52">
        <v>0</v>
      </c>
      <c r="J29" s="53">
        <v>0</v>
      </c>
      <c r="K29" s="56">
        <v>95</v>
      </c>
      <c r="L29" s="44">
        <f t="shared" si="0"/>
        <v>20</v>
      </c>
      <c r="M29" s="45">
        <v>3</v>
      </c>
      <c r="N29" s="46">
        <v>9</v>
      </c>
      <c r="O29" s="46">
        <v>7</v>
      </c>
      <c r="P29" s="46">
        <v>7</v>
      </c>
      <c r="Q29" s="46">
        <v>6</v>
      </c>
      <c r="R29" s="46">
        <v>2</v>
      </c>
      <c r="S29" s="46">
        <v>8</v>
      </c>
      <c r="T29" s="46">
        <v>6</v>
      </c>
      <c r="U29" s="46">
        <v>4</v>
      </c>
      <c r="V29" s="46">
        <v>11</v>
      </c>
      <c r="W29" s="44">
        <f t="shared" si="1"/>
        <v>63</v>
      </c>
      <c r="X29" s="47">
        <f t="shared" si="2"/>
        <v>83</v>
      </c>
      <c r="Y29" s="39">
        <v>2</v>
      </c>
      <c r="Z29" s="40">
        <v>0.375</v>
      </c>
      <c r="AA29" s="39">
        <v>3</v>
      </c>
      <c r="AB29" s="40">
        <v>0.17777777777777778</v>
      </c>
      <c r="AC29" s="48">
        <f t="shared" si="3"/>
        <v>5</v>
      </c>
      <c r="AD29" s="49">
        <f t="shared" si="4"/>
        <v>0.55277777777777781</v>
      </c>
      <c r="AE29" s="409">
        <v>28</v>
      </c>
    </row>
    <row r="30" spans="1:31" x14ac:dyDescent="0.2">
      <c r="A30" s="403"/>
      <c r="B30" s="3">
        <v>1012</v>
      </c>
      <c r="C30" s="27" t="s">
        <v>32</v>
      </c>
      <c r="D30" s="27" t="s">
        <v>30</v>
      </c>
      <c r="E30" s="27" t="s">
        <v>31</v>
      </c>
      <c r="F30" s="98" t="s">
        <v>143</v>
      </c>
      <c r="G30" s="51">
        <v>20</v>
      </c>
      <c r="H30" s="52">
        <v>0</v>
      </c>
      <c r="I30" s="52">
        <v>0</v>
      </c>
      <c r="J30" s="53">
        <v>0</v>
      </c>
      <c r="K30" s="56">
        <v>95</v>
      </c>
      <c r="L30" s="44">
        <f t="shared" si="0"/>
        <v>20</v>
      </c>
      <c r="M30" s="45">
        <v>4</v>
      </c>
      <c r="N30" s="46">
        <v>3</v>
      </c>
      <c r="O30" s="46">
        <v>7</v>
      </c>
      <c r="P30" s="46">
        <v>6</v>
      </c>
      <c r="Q30" s="46">
        <v>4</v>
      </c>
      <c r="R30" s="46">
        <v>3</v>
      </c>
      <c r="S30" s="46">
        <v>5</v>
      </c>
      <c r="T30" s="46">
        <v>4</v>
      </c>
      <c r="U30" s="46">
        <v>4</v>
      </c>
      <c r="V30" s="46">
        <v>11</v>
      </c>
      <c r="W30" s="44">
        <f t="shared" si="1"/>
        <v>51</v>
      </c>
      <c r="X30" s="47">
        <f t="shared" si="2"/>
        <v>71</v>
      </c>
      <c r="Y30" s="39">
        <v>2</v>
      </c>
      <c r="Z30" s="40">
        <v>0.375</v>
      </c>
      <c r="AA30" s="39">
        <v>3</v>
      </c>
      <c r="AB30" s="40">
        <v>0.17777777777777778</v>
      </c>
      <c r="AC30" s="48">
        <f t="shared" si="3"/>
        <v>5</v>
      </c>
      <c r="AD30" s="49">
        <f t="shared" si="4"/>
        <v>0.55277777777777781</v>
      </c>
      <c r="AE30" s="409"/>
    </row>
    <row r="31" spans="1:31" x14ac:dyDescent="0.2">
      <c r="A31" s="403">
        <v>14</v>
      </c>
      <c r="B31" s="3">
        <v>1181</v>
      </c>
      <c r="C31" s="27" t="s">
        <v>59</v>
      </c>
      <c r="D31" s="27" t="s">
        <v>60</v>
      </c>
      <c r="E31" s="27" t="s">
        <v>57</v>
      </c>
      <c r="F31" s="50" t="s">
        <v>142</v>
      </c>
      <c r="G31" s="51">
        <v>20</v>
      </c>
      <c r="H31" s="52">
        <v>0</v>
      </c>
      <c r="I31" s="52">
        <v>0</v>
      </c>
      <c r="J31" s="53">
        <v>0</v>
      </c>
      <c r="K31" s="56">
        <v>95</v>
      </c>
      <c r="L31" s="44">
        <f t="shared" si="0"/>
        <v>20</v>
      </c>
      <c r="M31" s="45">
        <v>6</v>
      </c>
      <c r="N31" s="46">
        <v>4</v>
      </c>
      <c r="O31" s="46">
        <v>4</v>
      </c>
      <c r="P31" s="46">
        <v>3</v>
      </c>
      <c r="Q31" s="46">
        <v>2</v>
      </c>
      <c r="R31" s="46">
        <v>0</v>
      </c>
      <c r="S31" s="46">
        <v>9</v>
      </c>
      <c r="T31" s="46">
        <v>6</v>
      </c>
      <c r="U31" s="46">
        <v>1</v>
      </c>
      <c r="V31" s="46">
        <v>0</v>
      </c>
      <c r="W31" s="44">
        <f t="shared" si="1"/>
        <v>35</v>
      </c>
      <c r="X31" s="47">
        <f t="shared" si="2"/>
        <v>55</v>
      </c>
      <c r="Y31" s="39">
        <v>2</v>
      </c>
      <c r="Z31" s="40">
        <v>0.26527777777777778</v>
      </c>
      <c r="AA31" s="39">
        <v>3</v>
      </c>
      <c r="AB31" s="40">
        <v>0.29166666666666669</v>
      </c>
      <c r="AC31" s="48">
        <f t="shared" si="3"/>
        <v>5</v>
      </c>
      <c r="AD31" s="49">
        <f t="shared" si="4"/>
        <v>0.55694444444444446</v>
      </c>
      <c r="AE31" s="409">
        <v>27</v>
      </c>
    </row>
    <row r="32" spans="1:31" x14ac:dyDescent="0.2">
      <c r="A32" s="403"/>
      <c r="B32" s="3">
        <v>1182</v>
      </c>
      <c r="C32" s="27" t="s">
        <v>61</v>
      </c>
      <c r="D32" s="27" t="s">
        <v>60</v>
      </c>
      <c r="E32" s="27" t="s">
        <v>57</v>
      </c>
      <c r="F32" s="50" t="s">
        <v>142</v>
      </c>
      <c r="G32" s="51">
        <v>20</v>
      </c>
      <c r="H32" s="52">
        <v>0</v>
      </c>
      <c r="I32" s="52">
        <v>0</v>
      </c>
      <c r="J32" s="53">
        <v>0</v>
      </c>
      <c r="K32" s="56">
        <v>95</v>
      </c>
      <c r="L32" s="44">
        <f t="shared" si="0"/>
        <v>20</v>
      </c>
      <c r="M32" s="45">
        <v>5</v>
      </c>
      <c r="N32" s="46">
        <v>5</v>
      </c>
      <c r="O32" s="46">
        <v>7</v>
      </c>
      <c r="P32" s="46">
        <v>4</v>
      </c>
      <c r="Q32" s="46">
        <v>6</v>
      </c>
      <c r="R32" s="46">
        <v>0</v>
      </c>
      <c r="S32" s="46">
        <v>3</v>
      </c>
      <c r="T32" s="46">
        <v>8</v>
      </c>
      <c r="U32" s="46">
        <v>4</v>
      </c>
      <c r="V32" s="46">
        <v>9</v>
      </c>
      <c r="W32" s="44">
        <f t="shared" si="1"/>
        <v>51</v>
      </c>
      <c r="X32" s="47">
        <f t="shared" si="2"/>
        <v>71</v>
      </c>
      <c r="Y32" s="39">
        <v>2</v>
      </c>
      <c r="Z32" s="40">
        <v>0.26527777777777778</v>
      </c>
      <c r="AA32" s="39">
        <v>3</v>
      </c>
      <c r="AB32" s="40">
        <v>0.29166666666666669</v>
      </c>
      <c r="AC32" s="48">
        <f t="shared" si="3"/>
        <v>5</v>
      </c>
      <c r="AD32" s="49">
        <f t="shared" si="4"/>
        <v>0.55694444444444446</v>
      </c>
      <c r="AE32" s="409"/>
    </row>
    <row r="33" spans="1:31" x14ac:dyDescent="0.2">
      <c r="A33" s="403">
        <v>15</v>
      </c>
      <c r="B33" s="3">
        <v>2101</v>
      </c>
      <c r="C33" s="27" t="s">
        <v>94</v>
      </c>
      <c r="D33" s="27" t="s">
        <v>46</v>
      </c>
      <c r="E33" s="27" t="s">
        <v>47</v>
      </c>
      <c r="F33" s="97" t="s">
        <v>132</v>
      </c>
      <c r="G33" s="51">
        <v>0</v>
      </c>
      <c r="H33" s="52">
        <v>0</v>
      </c>
      <c r="I33" s="52">
        <v>0</v>
      </c>
      <c r="J33" s="53">
        <v>0</v>
      </c>
      <c r="K33" s="56">
        <v>120</v>
      </c>
      <c r="L33" s="44">
        <f t="shared" si="0"/>
        <v>0</v>
      </c>
      <c r="M33" s="45">
        <v>2</v>
      </c>
      <c r="N33" s="46">
        <v>3</v>
      </c>
      <c r="O33" s="46">
        <v>5</v>
      </c>
      <c r="P33" s="46">
        <v>6</v>
      </c>
      <c r="Q33" s="46">
        <v>4</v>
      </c>
      <c r="R33" s="46">
        <v>2</v>
      </c>
      <c r="S33" s="46">
        <v>7</v>
      </c>
      <c r="T33" s="46">
        <v>3</v>
      </c>
      <c r="U33" s="46">
        <v>4</v>
      </c>
      <c r="V33" s="46">
        <v>12</v>
      </c>
      <c r="W33" s="44">
        <f t="shared" si="1"/>
        <v>48</v>
      </c>
      <c r="X33" s="47">
        <f t="shared" si="2"/>
        <v>48</v>
      </c>
      <c r="Y33" s="39">
        <v>2</v>
      </c>
      <c r="Z33" s="40">
        <v>0.37152777777777773</v>
      </c>
      <c r="AA33" s="39">
        <v>3</v>
      </c>
      <c r="AB33" s="40">
        <v>0.1986111111111111</v>
      </c>
      <c r="AC33" s="48">
        <f t="shared" si="3"/>
        <v>5</v>
      </c>
      <c r="AD33" s="49">
        <f t="shared" si="4"/>
        <v>0.57013888888888886</v>
      </c>
      <c r="AE33" s="409">
        <v>26</v>
      </c>
    </row>
    <row r="34" spans="1:31" x14ac:dyDescent="0.2">
      <c r="A34" s="403"/>
      <c r="B34" s="3">
        <v>2102</v>
      </c>
      <c r="C34" s="27" t="s">
        <v>95</v>
      </c>
      <c r="D34" s="27" t="s">
        <v>46</v>
      </c>
      <c r="E34" s="27" t="s">
        <v>47</v>
      </c>
      <c r="F34" s="97" t="s">
        <v>132</v>
      </c>
      <c r="G34" s="51">
        <v>0</v>
      </c>
      <c r="H34" s="52">
        <v>0</v>
      </c>
      <c r="I34" s="52">
        <v>0</v>
      </c>
      <c r="J34" s="53">
        <v>0</v>
      </c>
      <c r="K34" s="56">
        <v>120</v>
      </c>
      <c r="L34" s="44">
        <f t="shared" si="0"/>
        <v>0</v>
      </c>
      <c r="M34" s="45">
        <v>1</v>
      </c>
      <c r="N34" s="46">
        <v>1</v>
      </c>
      <c r="O34" s="46">
        <v>5</v>
      </c>
      <c r="P34" s="46">
        <v>6</v>
      </c>
      <c r="Q34" s="46">
        <v>2</v>
      </c>
      <c r="R34" s="46">
        <v>0</v>
      </c>
      <c r="S34" s="46">
        <v>10</v>
      </c>
      <c r="T34" s="46">
        <v>10</v>
      </c>
      <c r="U34" s="46">
        <v>4</v>
      </c>
      <c r="V34" s="46">
        <v>0</v>
      </c>
      <c r="W34" s="44">
        <f t="shared" si="1"/>
        <v>39</v>
      </c>
      <c r="X34" s="47">
        <f t="shared" si="2"/>
        <v>39</v>
      </c>
      <c r="Y34" s="39">
        <v>2</v>
      </c>
      <c r="Z34" s="40">
        <v>0.37152777777777773</v>
      </c>
      <c r="AA34" s="39">
        <v>3</v>
      </c>
      <c r="AB34" s="40">
        <v>0.1986111111111111</v>
      </c>
      <c r="AC34" s="48">
        <f t="shared" si="3"/>
        <v>5</v>
      </c>
      <c r="AD34" s="49">
        <f t="shared" si="4"/>
        <v>0.57013888888888886</v>
      </c>
      <c r="AE34" s="409"/>
    </row>
    <row r="35" spans="1:31" x14ac:dyDescent="0.2">
      <c r="A35" s="403">
        <v>16</v>
      </c>
      <c r="B35" s="3">
        <v>2201</v>
      </c>
      <c r="C35" s="27" t="s">
        <v>106</v>
      </c>
      <c r="D35" s="27" t="s">
        <v>107</v>
      </c>
      <c r="E35" s="27" t="s">
        <v>108</v>
      </c>
      <c r="F35" s="50" t="s">
        <v>134</v>
      </c>
      <c r="G35" s="51">
        <v>20</v>
      </c>
      <c r="H35" s="52">
        <v>0</v>
      </c>
      <c r="I35" s="52">
        <v>0</v>
      </c>
      <c r="J35" s="53">
        <v>45</v>
      </c>
      <c r="K35" s="56">
        <v>120</v>
      </c>
      <c r="L35" s="44">
        <f t="shared" ref="L35:L60" si="5">0+SUM(G35:J35)</f>
        <v>65</v>
      </c>
      <c r="M35" s="45">
        <v>6</v>
      </c>
      <c r="N35" s="46">
        <v>5</v>
      </c>
      <c r="O35" s="46">
        <v>7</v>
      </c>
      <c r="P35" s="46">
        <v>3</v>
      </c>
      <c r="Q35" s="46">
        <v>4</v>
      </c>
      <c r="R35" s="46">
        <v>0</v>
      </c>
      <c r="S35" s="46">
        <v>7</v>
      </c>
      <c r="T35" s="46">
        <v>6</v>
      </c>
      <c r="U35" s="46">
        <v>6</v>
      </c>
      <c r="V35" s="46">
        <v>8</v>
      </c>
      <c r="W35" s="44">
        <f t="shared" ref="W35:W60" si="6">SUM(M35:V35)</f>
        <v>52</v>
      </c>
      <c r="X35" s="47">
        <f t="shared" ref="X35:X60" si="7">L35+W35</f>
        <v>117</v>
      </c>
      <c r="Y35" s="39">
        <v>2</v>
      </c>
      <c r="Z35" s="40">
        <v>0.41666666666666669</v>
      </c>
      <c r="AA35" s="39">
        <v>3</v>
      </c>
      <c r="AB35" s="40">
        <v>0.19097222222222221</v>
      </c>
      <c r="AC35" s="48">
        <f t="shared" ref="AC35:AC60" si="8">Y35+AA35</f>
        <v>5</v>
      </c>
      <c r="AD35" s="49">
        <f t="shared" ref="AD35:AD60" si="9">Z35+AB35</f>
        <v>0.60763888888888884</v>
      </c>
      <c r="AE35" s="409">
        <v>25</v>
      </c>
    </row>
    <row r="36" spans="1:31" x14ac:dyDescent="0.2">
      <c r="A36" s="403"/>
      <c r="B36" s="3">
        <v>2202</v>
      </c>
      <c r="C36" s="27" t="s">
        <v>109</v>
      </c>
      <c r="D36" s="27" t="s">
        <v>107</v>
      </c>
      <c r="E36" s="27" t="s">
        <v>108</v>
      </c>
      <c r="F36" s="50" t="s">
        <v>134</v>
      </c>
      <c r="G36" s="51">
        <v>20</v>
      </c>
      <c r="H36" s="52">
        <v>0</v>
      </c>
      <c r="I36" s="52">
        <v>0</v>
      </c>
      <c r="J36" s="53">
        <v>45</v>
      </c>
      <c r="K36" s="56">
        <v>120</v>
      </c>
      <c r="L36" s="44">
        <f t="shared" si="5"/>
        <v>65</v>
      </c>
      <c r="M36" s="45">
        <v>4</v>
      </c>
      <c r="N36" s="46">
        <v>4</v>
      </c>
      <c r="O36" s="46">
        <v>7</v>
      </c>
      <c r="P36" s="46">
        <v>6</v>
      </c>
      <c r="Q36" s="46">
        <v>5</v>
      </c>
      <c r="R36" s="46">
        <v>2</v>
      </c>
      <c r="S36" s="46">
        <v>7</v>
      </c>
      <c r="T36" s="46">
        <v>5</v>
      </c>
      <c r="U36" s="46">
        <v>3</v>
      </c>
      <c r="V36" s="46">
        <v>12</v>
      </c>
      <c r="W36" s="44">
        <f t="shared" si="6"/>
        <v>55</v>
      </c>
      <c r="X36" s="47">
        <f t="shared" si="7"/>
        <v>120</v>
      </c>
      <c r="Y36" s="39">
        <v>2</v>
      </c>
      <c r="Z36" s="40">
        <v>0.41666666666666669</v>
      </c>
      <c r="AA36" s="39">
        <v>3</v>
      </c>
      <c r="AB36" s="40">
        <v>0.19097222222222221</v>
      </c>
      <c r="AC36" s="48">
        <f t="shared" si="8"/>
        <v>5</v>
      </c>
      <c r="AD36" s="49">
        <f t="shared" si="9"/>
        <v>0.60763888888888884</v>
      </c>
      <c r="AE36" s="409"/>
    </row>
    <row r="37" spans="1:31" x14ac:dyDescent="0.2">
      <c r="A37" s="403">
        <v>17</v>
      </c>
      <c r="B37" s="3">
        <v>2171</v>
      </c>
      <c r="C37" s="27" t="s">
        <v>104</v>
      </c>
      <c r="D37" s="27" t="s">
        <v>56</v>
      </c>
      <c r="E37" s="27" t="s">
        <v>57</v>
      </c>
      <c r="F37" s="50" t="s">
        <v>128</v>
      </c>
      <c r="G37" s="51">
        <v>20</v>
      </c>
      <c r="H37" s="52">
        <v>0</v>
      </c>
      <c r="I37" s="52">
        <v>0</v>
      </c>
      <c r="J37" s="53">
        <v>0</v>
      </c>
      <c r="K37" s="56">
        <v>50</v>
      </c>
      <c r="L37" s="44">
        <f t="shared" si="5"/>
        <v>20</v>
      </c>
      <c r="M37" s="45">
        <v>7</v>
      </c>
      <c r="N37" s="46">
        <v>7</v>
      </c>
      <c r="O37" s="46">
        <v>7</v>
      </c>
      <c r="P37" s="46">
        <v>7</v>
      </c>
      <c r="Q37" s="46">
        <v>7</v>
      </c>
      <c r="R37" s="46">
        <v>0</v>
      </c>
      <c r="S37" s="46">
        <v>8</v>
      </c>
      <c r="T37" s="46">
        <v>8</v>
      </c>
      <c r="U37" s="46">
        <v>3</v>
      </c>
      <c r="V37" s="46">
        <v>20</v>
      </c>
      <c r="W37" s="44">
        <f t="shared" si="6"/>
        <v>74</v>
      </c>
      <c r="X37" s="47">
        <f t="shared" si="7"/>
        <v>94</v>
      </c>
      <c r="Y37" s="39">
        <v>2</v>
      </c>
      <c r="Z37" s="40">
        <v>0.31944444444444448</v>
      </c>
      <c r="AA37" s="39">
        <v>3</v>
      </c>
      <c r="AB37" s="40">
        <v>0.3611111111111111</v>
      </c>
      <c r="AC37" s="48">
        <f t="shared" si="8"/>
        <v>5</v>
      </c>
      <c r="AD37" s="49">
        <f t="shared" si="9"/>
        <v>0.68055555555555558</v>
      </c>
      <c r="AE37" s="409">
        <v>24</v>
      </c>
    </row>
    <row r="38" spans="1:31" x14ac:dyDescent="0.2">
      <c r="A38" s="403"/>
      <c r="B38" s="3">
        <v>2172</v>
      </c>
      <c r="C38" s="27" t="s">
        <v>105</v>
      </c>
      <c r="D38" s="27" t="s">
        <v>56</v>
      </c>
      <c r="E38" s="27" t="s">
        <v>57</v>
      </c>
      <c r="F38" s="50" t="s">
        <v>128</v>
      </c>
      <c r="G38" s="51">
        <v>20</v>
      </c>
      <c r="H38" s="52">
        <v>0</v>
      </c>
      <c r="I38" s="52">
        <v>0</v>
      </c>
      <c r="J38" s="53">
        <v>0</v>
      </c>
      <c r="K38" s="56">
        <v>50</v>
      </c>
      <c r="L38" s="44">
        <f t="shared" si="5"/>
        <v>20</v>
      </c>
      <c r="M38" s="45">
        <v>3</v>
      </c>
      <c r="N38" s="46">
        <v>1</v>
      </c>
      <c r="O38" s="46">
        <v>7</v>
      </c>
      <c r="P38" s="46">
        <v>6</v>
      </c>
      <c r="Q38" s="46">
        <v>6</v>
      </c>
      <c r="R38" s="46">
        <v>1</v>
      </c>
      <c r="S38" s="46">
        <v>7</v>
      </c>
      <c r="T38" s="46">
        <v>4</v>
      </c>
      <c r="U38" s="46">
        <v>0</v>
      </c>
      <c r="V38" s="46">
        <v>8</v>
      </c>
      <c r="W38" s="44">
        <f t="shared" si="6"/>
        <v>43</v>
      </c>
      <c r="X38" s="47">
        <f t="shared" si="7"/>
        <v>63</v>
      </c>
      <c r="Y38" s="39">
        <v>2</v>
      </c>
      <c r="Z38" s="40">
        <v>0.31944444444444448</v>
      </c>
      <c r="AA38" s="39">
        <v>3</v>
      </c>
      <c r="AB38" s="40">
        <v>0.3611111111111111</v>
      </c>
      <c r="AC38" s="48">
        <f t="shared" si="8"/>
        <v>5</v>
      </c>
      <c r="AD38" s="49">
        <f t="shared" si="9"/>
        <v>0.68055555555555558</v>
      </c>
      <c r="AE38" s="409"/>
    </row>
    <row r="39" spans="1:31" x14ac:dyDescent="0.2">
      <c r="A39" s="403">
        <v>18</v>
      </c>
      <c r="B39" s="3">
        <v>1051</v>
      </c>
      <c r="C39" s="27" t="s">
        <v>37</v>
      </c>
      <c r="D39" s="27" t="s">
        <v>38</v>
      </c>
      <c r="E39" s="27" t="s">
        <v>39</v>
      </c>
      <c r="F39" s="50" t="s">
        <v>126</v>
      </c>
      <c r="G39" s="51">
        <v>20</v>
      </c>
      <c r="H39" s="52">
        <v>0</v>
      </c>
      <c r="I39" s="52">
        <v>30</v>
      </c>
      <c r="J39" s="53">
        <v>45</v>
      </c>
      <c r="K39" s="56">
        <v>120</v>
      </c>
      <c r="L39" s="44">
        <f t="shared" si="5"/>
        <v>95</v>
      </c>
      <c r="M39" s="45">
        <v>5</v>
      </c>
      <c r="N39" s="46">
        <v>1</v>
      </c>
      <c r="O39" s="46">
        <v>5</v>
      </c>
      <c r="P39" s="46">
        <v>4</v>
      </c>
      <c r="Q39" s="46">
        <v>2</v>
      </c>
      <c r="R39" s="46">
        <v>0</v>
      </c>
      <c r="S39" s="46">
        <v>5</v>
      </c>
      <c r="T39" s="46">
        <v>4</v>
      </c>
      <c r="U39" s="46">
        <v>0</v>
      </c>
      <c r="V39" s="46">
        <v>8</v>
      </c>
      <c r="W39" s="44">
        <f t="shared" si="6"/>
        <v>34</v>
      </c>
      <c r="X39" s="47">
        <f t="shared" si="7"/>
        <v>129</v>
      </c>
      <c r="Y39" s="39">
        <v>2</v>
      </c>
      <c r="Z39" s="40">
        <v>0.3888888888888889</v>
      </c>
      <c r="AA39" s="39">
        <v>3</v>
      </c>
      <c r="AB39" s="40">
        <v>0.32500000000000001</v>
      </c>
      <c r="AC39" s="48">
        <f t="shared" si="8"/>
        <v>5</v>
      </c>
      <c r="AD39" s="49">
        <f t="shared" si="9"/>
        <v>0.71388888888888891</v>
      </c>
      <c r="AE39" s="409">
        <v>23</v>
      </c>
    </row>
    <row r="40" spans="1:31" x14ac:dyDescent="0.2">
      <c r="A40" s="403"/>
      <c r="B40" s="3">
        <v>1052</v>
      </c>
      <c r="C40" s="27" t="s">
        <v>40</v>
      </c>
      <c r="D40" s="27" t="s">
        <v>38</v>
      </c>
      <c r="E40" s="27" t="s">
        <v>39</v>
      </c>
      <c r="F40" s="50" t="s">
        <v>126</v>
      </c>
      <c r="G40" s="51">
        <v>20</v>
      </c>
      <c r="H40" s="52">
        <v>0</v>
      </c>
      <c r="I40" s="52">
        <v>30</v>
      </c>
      <c r="J40" s="53">
        <v>45</v>
      </c>
      <c r="K40" s="56">
        <v>120</v>
      </c>
      <c r="L40" s="44">
        <f t="shared" si="5"/>
        <v>95</v>
      </c>
      <c r="M40" s="45">
        <v>5</v>
      </c>
      <c r="N40" s="46">
        <v>2</v>
      </c>
      <c r="O40" s="46">
        <v>6</v>
      </c>
      <c r="P40" s="46">
        <v>9</v>
      </c>
      <c r="Q40" s="46">
        <v>2</v>
      </c>
      <c r="R40" s="46">
        <v>0</v>
      </c>
      <c r="S40" s="46">
        <v>11</v>
      </c>
      <c r="T40" s="46">
        <v>8</v>
      </c>
      <c r="U40" s="46">
        <v>5</v>
      </c>
      <c r="V40" s="46">
        <v>8</v>
      </c>
      <c r="W40" s="44">
        <f t="shared" si="6"/>
        <v>56</v>
      </c>
      <c r="X40" s="47">
        <f t="shared" si="7"/>
        <v>151</v>
      </c>
      <c r="Y40" s="39">
        <v>2</v>
      </c>
      <c r="Z40" s="40">
        <v>0.3888888888888889</v>
      </c>
      <c r="AA40" s="39">
        <v>3</v>
      </c>
      <c r="AB40" s="40">
        <v>0.32500000000000001</v>
      </c>
      <c r="AC40" s="48">
        <f t="shared" si="8"/>
        <v>5</v>
      </c>
      <c r="AD40" s="49">
        <f t="shared" si="9"/>
        <v>0.71388888888888891</v>
      </c>
      <c r="AE40" s="409"/>
    </row>
    <row r="41" spans="1:31" x14ac:dyDescent="0.2">
      <c r="A41" s="403">
        <v>19</v>
      </c>
      <c r="B41" s="3">
        <v>2251</v>
      </c>
      <c r="C41" s="27" t="s">
        <v>114</v>
      </c>
      <c r="D41" s="27" t="s">
        <v>115</v>
      </c>
      <c r="E41" s="27" t="s">
        <v>116</v>
      </c>
      <c r="F41" s="50" t="s">
        <v>137</v>
      </c>
      <c r="G41" s="51">
        <v>0</v>
      </c>
      <c r="H41" s="52">
        <v>0</v>
      </c>
      <c r="I41" s="52">
        <v>0</v>
      </c>
      <c r="J41" s="53">
        <v>0</v>
      </c>
      <c r="K41" s="56">
        <v>120</v>
      </c>
      <c r="L41" s="44">
        <f t="shared" si="5"/>
        <v>0</v>
      </c>
      <c r="M41" s="45">
        <v>5</v>
      </c>
      <c r="N41" s="46">
        <v>0</v>
      </c>
      <c r="O41" s="46">
        <v>5</v>
      </c>
      <c r="P41" s="46">
        <v>5</v>
      </c>
      <c r="Q41" s="46">
        <v>4</v>
      </c>
      <c r="R41" s="46">
        <v>4</v>
      </c>
      <c r="S41" s="46">
        <v>8</v>
      </c>
      <c r="T41" s="46">
        <v>7</v>
      </c>
      <c r="U41" s="46">
        <v>5</v>
      </c>
      <c r="V41" s="46">
        <v>8</v>
      </c>
      <c r="W41" s="44">
        <f t="shared" si="6"/>
        <v>51</v>
      </c>
      <c r="X41" s="47">
        <f t="shared" si="7"/>
        <v>51</v>
      </c>
      <c r="Y41" s="39">
        <v>2</v>
      </c>
      <c r="Z41" s="40">
        <v>0.20833333333333334</v>
      </c>
      <c r="AA41" s="39">
        <v>2</v>
      </c>
      <c r="AB41" s="40">
        <v>0.41666666666666669</v>
      </c>
      <c r="AC41" s="48">
        <f t="shared" si="8"/>
        <v>4</v>
      </c>
      <c r="AD41" s="49">
        <f t="shared" si="9"/>
        <v>0.625</v>
      </c>
      <c r="AE41" s="409">
        <v>17</v>
      </c>
    </row>
    <row r="42" spans="1:31" x14ac:dyDescent="0.2">
      <c r="A42" s="403"/>
      <c r="B42" s="3">
        <v>2252</v>
      </c>
      <c r="C42" s="27" t="s">
        <v>117</v>
      </c>
      <c r="D42" s="27" t="s">
        <v>115</v>
      </c>
      <c r="E42" s="27" t="s">
        <v>116</v>
      </c>
      <c r="F42" s="50" t="s">
        <v>137</v>
      </c>
      <c r="G42" s="51">
        <v>0</v>
      </c>
      <c r="H42" s="52">
        <v>0</v>
      </c>
      <c r="I42" s="52">
        <v>0</v>
      </c>
      <c r="J42" s="53">
        <v>0</v>
      </c>
      <c r="K42" s="56">
        <v>120</v>
      </c>
      <c r="L42" s="44">
        <f t="shared" si="5"/>
        <v>0</v>
      </c>
      <c r="M42" s="45">
        <v>3</v>
      </c>
      <c r="N42" s="46">
        <v>2</v>
      </c>
      <c r="O42" s="46">
        <v>7</v>
      </c>
      <c r="P42" s="46">
        <v>5</v>
      </c>
      <c r="Q42" s="46">
        <v>5</v>
      </c>
      <c r="R42" s="46">
        <v>0</v>
      </c>
      <c r="S42" s="46">
        <v>8</v>
      </c>
      <c r="T42" s="46">
        <v>7</v>
      </c>
      <c r="U42" s="46">
        <v>4</v>
      </c>
      <c r="V42" s="46">
        <v>8</v>
      </c>
      <c r="W42" s="44">
        <f t="shared" si="6"/>
        <v>49</v>
      </c>
      <c r="X42" s="47">
        <f t="shared" si="7"/>
        <v>49</v>
      </c>
      <c r="Y42" s="39">
        <v>2</v>
      </c>
      <c r="Z42" s="40">
        <v>0.20833333333333334</v>
      </c>
      <c r="AA42" s="39">
        <v>2</v>
      </c>
      <c r="AB42" s="40">
        <v>0.41666666666666669</v>
      </c>
      <c r="AC42" s="48">
        <f t="shared" si="8"/>
        <v>4</v>
      </c>
      <c r="AD42" s="49">
        <f t="shared" si="9"/>
        <v>0.625</v>
      </c>
      <c r="AE42" s="409"/>
    </row>
    <row r="43" spans="1:31" ht="25.5" x14ac:dyDescent="0.2">
      <c r="A43" s="403">
        <v>20</v>
      </c>
      <c r="B43" s="3">
        <v>1281</v>
      </c>
      <c r="C43" s="27" t="s">
        <v>78</v>
      </c>
      <c r="D43" s="27" t="s">
        <v>79</v>
      </c>
      <c r="E43" s="27" t="s">
        <v>80</v>
      </c>
      <c r="F43" s="55" t="s">
        <v>133</v>
      </c>
      <c r="G43" s="51">
        <v>20</v>
      </c>
      <c r="H43" s="52">
        <v>0</v>
      </c>
      <c r="I43" s="52">
        <v>0</v>
      </c>
      <c r="J43" s="53">
        <v>0</v>
      </c>
      <c r="K43" s="56">
        <v>40</v>
      </c>
      <c r="L43" s="44">
        <f t="shared" si="5"/>
        <v>20</v>
      </c>
      <c r="M43" s="45">
        <v>7</v>
      </c>
      <c r="N43" s="46">
        <v>2</v>
      </c>
      <c r="O43" s="46">
        <v>4</v>
      </c>
      <c r="P43" s="46">
        <v>5</v>
      </c>
      <c r="Q43" s="46">
        <v>4</v>
      </c>
      <c r="R43" s="46">
        <v>0</v>
      </c>
      <c r="S43" s="46">
        <v>7</v>
      </c>
      <c r="T43" s="46">
        <v>6</v>
      </c>
      <c r="U43" s="46">
        <v>5</v>
      </c>
      <c r="V43" s="46">
        <v>11</v>
      </c>
      <c r="W43" s="44">
        <f t="shared" si="6"/>
        <v>51</v>
      </c>
      <c r="X43" s="47">
        <f t="shared" si="7"/>
        <v>71</v>
      </c>
      <c r="Y43" s="39">
        <v>2</v>
      </c>
      <c r="Z43" s="40">
        <v>0.24374999999999999</v>
      </c>
      <c r="AA43" s="39">
        <v>2</v>
      </c>
      <c r="AB43" s="40">
        <v>0.41666666666666669</v>
      </c>
      <c r="AC43" s="48">
        <f t="shared" si="8"/>
        <v>4</v>
      </c>
      <c r="AD43" s="49">
        <f t="shared" si="9"/>
        <v>0.66041666666666665</v>
      </c>
      <c r="AE43" s="409">
        <v>16</v>
      </c>
    </row>
    <row r="44" spans="1:31" ht="25.5" x14ac:dyDescent="0.2">
      <c r="A44" s="403"/>
      <c r="B44" s="3">
        <v>1282</v>
      </c>
      <c r="C44" s="27" t="s">
        <v>81</v>
      </c>
      <c r="D44" s="27" t="s">
        <v>79</v>
      </c>
      <c r="E44" s="27" t="s">
        <v>80</v>
      </c>
      <c r="F44" s="55" t="s">
        <v>133</v>
      </c>
      <c r="G44" s="51">
        <v>20</v>
      </c>
      <c r="H44" s="52">
        <v>0</v>
      </c>
      <c r="I44" s="52">
        <v>0</v>
      </c>
      <c r="J44" s="53">
        <v>0</v>
      </c>
      <c r="K44" s="56">
        <v>40</v>
      </c>
      <c r="L44" s="44">
        <f t="shared" si="5"/>
        <v>20</v>
      </c>
      <c r="M44" s="45">
        <v>6</v>
      </c>
      <c r="N44" s="46">
        <v>0</v>
      </c>
      <c r="O44" s="46">
        <v>4</v>
      </c>
      <c r="P44" s="46">
        <v>7</v>
      </c>
      <c r="Q44" s="46">
        <v>6</v>
      </c>
      <c r="R44" s="46">
        <v>0</v>
      </c>
      <c r="S44" s="46">
        <v>6</v>
      </c>
      <c r="T44" s="46">
        <v>8</v>
      </c>
      <c r="U44" s="46">
        <v>1</v>
      </c>
      <c r="V44" s="46">
        <v>11</v>
      </c>
      <c r="W44" s="44">
        <f t="shared" si="6"/>
        <v>49</v>
      </c>
      <c r="X44" s="47">
        <f t="shared" si="7"/>
        <v>69</v>
      </c>
      <c r="Y44" s="39">
        <v>2</v>
      </c>
      <c r="Z44" s="40">
        <v>0.24374999999999999</v>
      </c>
      <c r="AA44" s="39">
        <v>2</v>
      </c>
      <c r="AB44" s="40">
        <v>0.41666666666666669</v>
      </c>
      <c r="AC44" s="48">
        <f t="shared" si="8"/>
        <v>4</v>
      </c>
      <c r="AD44" s="49">
        <f t="shared" si="9"/>
        <v>0.66041666666666665</v>
      </c>
      <c r="AE44" s="409"/>
    </row>
    <row r="45" spans="1:31" x14ac:dyDescent="0.2">
      <c r="A45" s="403">
        <v>21</v>
      </c>
      <c r="B45" s="3">
        <v>1291</v>
      </c>
      <c r="C45" s="27" t="s">
        <v>82</v>
      </c>
      <c r="D45" s="27" t="s">
        <v>83</v>
      </c>
      <c r="E45" s="27" t="s">
        <v>84</v>
      </c>
      <c r="F45" s="50" t="s">
        <v>135</v>
      </c>
      <c r="G45" s="51">
        <v>20</v>
      </c>
      <c r="H45" s="52">
        <v>0</v>
      </c>
      <c r="I45" s="52">
        <v>0</v>
      </c>
      <c r="J45" s="53">
        <v>0</v>
      </c>
      <c r="K45" s="56">
        <v>35</v>
      </c>
      <c r="L45" s="44">
        <f t="shared" si="5"/>
        <v>20</v>
      </c>
      <c r="M45" s="45">
        <v>4</v>
      </c>
      <c r="N45" s="46">
        <v>0</v>
      </c>
      <c r="O45" s="46">
        <v>7</v>
      </c>
      <c r="P45" s="46">
        <v>6</v>
      </c>
      <c r="Q45" s="46">
        <v>0</v>
      </c>
      <c r="R45" s="46">
        <v>0</v>
      </c>
      <c r="S45" s="46">
        <v>0</v>
      </c>
      <c r="T45" s="46">
        <v>7</v>
      </c>
      <c r="U45" s="46">
        <v>3</v>
      </c>
      <c r="V45" s="46">
        <v>20</v>
      </c>
      <c r="W45" s="44">
        <f t="shared" si="6"/>
        <v>47</v>
      </c>
      <c r="X45" s="47">
        <f t="shared" si="7"/>
        <v>67</v>
      </c>
      <c r="Y45" s="39">
        <v>2</v>
      </c>
      <c r="Z45" s="40">
        <v>0.27083333333333331</v>
      </c>
      <c r="AA45" s="39">
        <v>2</v>
      </c>
      <c r="AB45" s="40">
        <v>0.41666666666666669</v>
      </c>
      <c r="AC45" s="48">
        <f t="shared" si="8"/>
        <v>4</v>
      </c>
      <c r="AD45" s="49">
        <f t="shared" si="9"/>
        <v>0.6875</v>
      </c>
      <c r="AE45" s="409">
        <v>15</v>
      </c>
    </row>
    <row r="46" spans="1:31" x14ac:dyDescent="0.2">
      <c r="A46" s="403"/>
      <c r="B46" s="3">
        <v>1292</v>
      </c>
      <c r="C46" s="27" t="s">
        <v>85</v>
      </c>
      <c r="D46" s="27" t="s">
        <v>83</v>
      </c>
      <c r="E46" s="27" t="s">
        <v>84</v>
      </c>
      <c r="F46" s="50" t="s">
        <v>135</v>
      </c>
      <c r="G46" s="51">
        <v>20</v>
      </c>
      <c r="H46" s="52">
        <v>0</v>
      </c>
      <c r="I46" s="52">
        <v>0</v>
      </c>
      <c r="J46" s="53">
        <v>0</v>
      </c>
      <c r="K46" s="56">
        <v>35</v>
      </c>
      <c r="L46" s="44">
        <f t="shared" si="5"/>
        <v>20</v>
      </c>
      <c r="M46" s="45">
        <v>4</v>
      </c>
      <c r="N46" s="46">
        <v>4</v>
      </c>
      <c r="O46" s="46">
        <v>7</v>
      </c>
      <c r="P46" s="46">
        <v>5</v>
      </c>
      <c r="Q46" s="46">
        <v>3</v>
      </c>
      <c r="R46" s="46">
        <v>0</v>
      </c>
      <c r="S46" s="46">
        <v>5</v>
      </c>
      <c r="T46" s="46">
        <v>6</v>
      </c>
      <c r="U46" s="46">
        <v>2</v>
      </c>
      <c r="V46" s="46">
        <v>14</v>
      </c>
      <c r="W46" s="44">
        <f t="shared" si="6"/>
        <v>50</v>
      </c>
      <c r="X46" s="47">
        <f t="shared" si="7"/>
        <v>70</v>
      </c>
      <c r="Y46" s="39">
        <v>2</v>
      </c>
      <c r="Z46" s="40">
        <v>0.27083333333333331</v>
      </c>
      <c r="AA46" s="39">
        <v>2</v>
      </c>
      <c r="AB46" s="40">
        <v>0.41666666666666669</v>
      </c>
      <c r="AC46" s="48">
        <f t="shared" si="8"/>
        <v>4</v>
      </c>
      <c r="AD46" s="49">
        <f t="shared" si="9"/>
        <v>0.6875</v>
      </c>
      <c r="AE46" s="409"/>
    </row>
    <row r="47" spans="1:31" x14ac:dyDescent="0.2">
      <c r="A47" s="403">
        <v>22</v>
      </c>
      <c r="B47" s="3">
        <v>1221</v>
      </c>
      <c r="C47" s="27" t="s">
        <v>66</v>
      </c>
      <c r="D47" s="27" t="s">
        <v>67</v>
      </c>
      <c r="E47" s="27" t="s">
        <v>68</v>
      </c>
      <c r="F47" s="50" t="s">
        <v>138</v>
      </c>
      <c r="G47" s="51">
        <v>0</v>
      </c>
      <c r="H47" s="52">
        <v>0</v>
      </c>
      <c r="I47" s="52">
        <v>30</v>
      </c>
      <c r="J47" s="53">
        <v>0</v>
      </c>
      <c r="K47" s="56">
        <v>65</v>
      </c>
      <c r="L47" s="44">
        <f t="shared" si="5"/>
        <v>30</v>
      </c>
      <c r="M47" s="45">
        <v>4</v>
      </c>
      <c r="N47" s="46">
        <v>8</v>
      </c>
      <c r="O47" s="46">
        <v>5</v>
      </c>
      <c r="P47" s="46">
        <v>7</v>
      </c>
      <c r="Q47" s="46">
        <v>4</v>
      </c>
      <c r="R47" s="46">
        <v>0</v>
      </c>
      <c r="S47" s="46">
        <v>9</v>
      </c>
      <c r="T47" s="46">
        <v>7</v>
      </c>
      <c r="U47" s="46">
        <v>5</v>
      </c>
      <c r="V47" s="46">
        <v>8</v>
      </c>
      <c r="W47" s="44">
        <f t="shared" si="6"/>
        <v>57</v>
      </c>
      <c r="X47" s="47">
        <f t="shared" si="7"/>
        <v>87</v>
      </c>
      <c r="Y47" s="39">
        <v>2</v>
      </c>
      <c r="Z47" s="40">
        <v>0.27916666666666667</v>
      </c>
      <c r="AA47" s="39">
        <v>2</v>
      </c>
      <c r="AB47" s="40">
        <v>0.41666666666666669</v>
      </c>
      <c r="AC47" s="48">
        <f t="shared" si="8"/>
        <v>4</v>
      </c>
      <c r="AD47" s="49">
        <f t="shared" si="9"/>
        <v>0.6958333333333333</v>
      </c>
      <c r="AE47" s="409">
        <v>14</v>
      </c>
    </row>
    <row r="48" spans="1:31" x14ac:dyDescent="0.2">
      <c r="A48" s="403"/>
      <c r="B48" s="3">
        <v>1222</v>
      </c>
      <c r="C48" s="27" t="s">
        <v>69</v>
      </c>
      <c r="D48" s="27" t="s">
        <v>67</v>
      </c>
      <c r="E48" s="27" t="s">
        <v>68</v>
      </c>
      <c r="F48" s="50" t="s">
        <v>138</v>
      </c>
      <c r="G48" s="51">
        <v>0</v>
      </c>
      <c r="H48" s="52">
        <v>0</v>
      </c>
      <c r="I48" s="52">
        <v>30</v>
      </c>
      <c r="J48" s="53">
        <v>0</v>
      </c>
      <c r="K48" s="56">
        <v>65</v>
      </c>
      <c r="L48" s="44">
        <f t="shared" si="5"/>
        <v>30</v>
      </c>
      <c r="M48" s="45">
        <v>4</v>
      </c>
      <c r="N48" s="46">
        <v>1</v>
      </c>
      <c r="O48" s="46">
        <v>5</v>
      </c>
      <c r="P48" s="46">
        <v>5</v>
      </c>
      <c r="Q48" s="46">
        <v>2</v>
      </c>
      <c r="R48" s="46">
        <v>0</v>
      </c>
      <c r="S48" s="46">
        <v>2</v>
      </c>
      <c r="T48" s="46">
        <v>3</v>
      </c>
      <c r="U48" s="46">
        <v>1</v>
      </c>
      <c r="V48" s="46">
        <v>8</v>
      </c>
      <c r="W48" s="44">
        <f t="shared" si="6"/>
        <v>31</v>
      </c>
      <c r="X48" s="47">
        <f t="shared" si="7"/>
        <v>61</v>
      </c>
      <c r="Y48" s="39">
        <v>2</v>
      </c>
      <c r="Z48" s="40">
        <v>0.27916666666666667</v>
      </c>
      <c r="AA48" s="39">
        <v>2</v>
      </c>
      <c r="AB48" s="40">
        <v>0.41666666666666669</v>
      </c>
      <c r="AC48" s="48">
        <f t="shared" si="8"/>
        <v>4</v>
      </c>
      <c r="AD48" s="49">
        <f t="shared" si="9"/>
        <v>0.6958333333333333</v>
      </c>
      <c r="AE48" s="409"/>
    </row>
    <row r="49" spans="1:31" x14ac:dyDescent="0.2">
      <c r="A49" s="403">
        <v>23</v>
      </c>
      <c r="B49" s="3">
        <v>1131</v>
      </c>
      <c r="C49" s="27" t="s">
        <v>53</v>
      </c>
      <c r="D49" s="27" t="s">
        <v>50</v>
      </c>
      <c r="E49" s="27" t="s">
        <v>51</v>
      </c>
      <c r="F49" s="50" t="s">
        <v>165</v>
      </c>
      <c r="G49" s="51">
        <v>20</v>
      </c>
      <c r="H49" s="52">
        <v>0</v>
      </c>
      <c r="I49" s="52">
        <v>0</v>
      </c>
      <c r="J49" s="53">
        <v>0</v>
      </c>
      <c r="K49" s="56">
        <v>30</v>
      </c>
      <c r="L49" s="44">
        <f t="shared" si="5"/>
        <v>20</v>
      </c>
      <c r="M49" s="45">
        <v>5</v>
      </c>
      <c r="N49" s="46">
        <v>9</v>
      </c>
      <c r="O49" s="46">
        <v>7</v>
      </c>
      <c r="P49" s="46">
        <v>8</v>
      </c>
      <c r="Q49" s="46">
        <v>4</v>
      </c>
      <c r="R49" s="46">
        <v>3</v>
      </c>
      <c r="S49" s="46">
        <v>8</v>
      </c>
      <c r="T49" s="46">
        <v>4</v>
      </c>
      <c r="U49" s="46">
        <v>5</v>
      </c>
      <c r="V49" s="46">
        <v>20</v>
      </c>
      <c r="W49" s="44">
        <f t="shared" si="6"/>
        <v>73</v>
      </c>
      <c r="X49" s="47">
        <f t="shared" si="7"/>
        <v>93</v>
      </c>
      <c r="Y49" s="39">
        <v>1</v>
      </c>
      <c r="Z49" s="40">
        <v>0.41666666666666669</v>
      </c>
      <c r="AA49" s="39">
        <v>3</v>
      </c>
      <c r="AB49" s="40">
        <v>0.27986111111111112</v>
      </c>
      <c r="AC49" s="48">
        <f t="shared" si="8"/>
        <v>4</v>
      </c>
      <c r="AD49" s="49">
        <f t="shared" si="9"/>
        <v>0.69652777777777786</v>
      </c>
      <c r="AE49" s="409">
        <v>13</v>
      </c>
    </row>
    <row r="50" spans="1:31" x14ac:dyDescent="0.2">
      <c r="A50" s="403"/>
      <c r="B50" s="3">
        <v>1132</v>
      </c>
      <c r="C50" s="27" t="s">
        <v>54</v>
      </c>
      <c r="D50" s="27" t="s">
        <v>50</v>
      </c>
      <c r="E50" s="27" t="s">
        <v>51</v>
      </c>
      <c r="F50" s="50" t="s">
        <v>165</v>
      </c>
      <c r="G50" s="51">
        <v>20</v>
      </c>
      <c r="H50" s="52">
        <v>0</v>
      </c>
      <c r="I50" s="52">
        <v>0</v>
      </c>
      <c r="J50" s="53">
        <v>0</v>
      </c>
      <c r="K50" s="56">
        <v>30</v>
      </c>
      <c r="L50" s="44">
        <f t="shared" si="5"/>
        <v>20</v>
      </c>
      <c r="M50" s="45">
        <v>5</v>
      </c>
      <c r="N50" s="46">
        <v>3</v>
      </c>
      <c r="O50" s="46">
        <v>7</v>
      </c>
      <c r="P50" s="46">
        <v>6</v>
      </c>
      <c r="Q50" s="46">
        <v>5</v>
      </c>
      <c r="R50" s="46">
        <v>2</v>
      </c>
      <c r="S50" s="46">
        <v>5</v>
      </c>
      <c r="T50" s="46">
        <v>4</v>
      </c>
      <c r="U50" s="46">
        <v>6</v>
      </c>
      <c r="V50" s="46">
        <v>11</v>
      </c>
      <c r="W50" s="44">
        <f t="shared" si="6"/>
        <v>54</v>
      </c>
      <c r="X50" s="47">
        <f t="shared" si="7"/>
        <v>74</v>
      </c>
      <c r="Y50" s="39">
        <v>1</v>
      </c>
      <c r="Z50" s="40">
        <v>0.41666666666666669</v>
      </c>
      <c r="AA50" s="39">
        <v>3</v>
      </c>
      <c r="AB50" s="40">
        <v>0.27986111111111112</v>
      </c>
      <c r="AC50" s="48">
        <f t="shared" si="8"/>
        <v>4</v>
      </c>
      <c r="AD50" s="49">
        <f t="shared" si="9"/>
        <v>0.69652777777777786</v>
      </c>
      <c r="AE50" s="409"/>
    </row>
    <row r="51" spans="1:31" x14ac:dyDescent="0.2">
      <c r="A51" s="403">
        <v>24</v>
      </c>
      <c r="B51" s="3">
        <v>1231</v>
      </c>
      <c r="C51" s="27" t="s">
        <v>70</v>
      </c>
      <c r="D51" s="27" t="s">
        <v>71</v>
      </c>
      <c r="E51" s="27" t="s">
        <v>72</v>
      </c>
      <c r="F51" s="50" t="s">
        <v>136</v>
      </c>
      <c r="G51" s="51">
        <v>20</v>
      </c>
      <c r="H51" s="52">
        <v>0</v>
      </c>
      <c r="I51" s="52">
        <v>0</v>
      </c>
      <c r="J51" s="53">
        <v>0</v>
      </c>
      <c r="K51" s="56">
        <v>30</v>
      </c>
      <c r="L51" s="44">
        <f t="shared" si="5"/>
        <v>20</v>
      </c>
      <c r="M51" s="45">
        <v>3</v>
      </c>
      <c r="N51" s="46">
        <v>1</v>
      </c>
      <c r="O51" s="46">
        <v>6</v>
      </c>
      <c r="P51" s="46">
        <v>7</v>
      </c>
      <c r="Q51" s="46">
        <v>0</v>
      </c>
      <c r="R51" s="46">
        <v>0</v>
      </c>
      <c r="S51" s="46">
        <v>3</v>
      </c>
      <c r="T51" s="46">
        <v>4</v>
      </c>
      <c r="U51" s="46">
        <v>4</v>
      </c>
      <c r="V51" s="46">
        <v>15</v>
      </c>
      <c r="W51" s="44">
        <f t="shared" si="6"/>
        <v>43</v>
      </c>
      <c r="X51" s="47">
        <f t="shared" si="7"/>
        <v>63</v>
      </c>
      <c r="Y51" s="39">
        <v>2</v>
      </c>
      <c r="Z51" s="40">
        <v>0.29583333333333334</v>
      </c>
      <c r="AA51" s="39">
        <v>2</v>
      </c>
      <c r="AB51" s="40">
        <v>0.41666666666666669</v>
      </c>
      <c r="AC51" s="48">
        <f t="shared" si="8"/>
        <v>4</v>
      </c>
      <c r="AD51" s="49">
        <f t="shared" si="9"/>
        <v>0.71250000000000002</v>
      </c>
      <c r="AE51" s="409">
        <v>12</v>
      </c>
    </row>
    <row r="52" spans="1:31" x14ac:dyDescent="0.2">
      <c r="A52" s="403"/>
      <c r="B52" s="3">
        <v>1232</v>
      </c>
      <c r="C52" s="27" t="s">
        <v>73</v>
      </c>
      <c r="D52" s="27" t="s">
        <v>71</v>
      </c>
      <c r="E52" s="27" t="s">
        <v>72</v>
      </c>
      <c r="F52" s="50" t="s">
        <v>136</v>
      </c>
      <c r="G52" s="51">
        <v>20</v>
      </c>
      <c r="H52" s="52">
        <v>0</v>
      </c>
      <c r="I52" s="52">
        <v>0</v>
      </c>
      <c r="J52" s="53">
        <v>0</v>
      </c>
      <c r="K52" s="56">
        <v>30</v>
      </c>
      <c r="L52" s="44">
        <f t="shared" si="5"/>
        <v>20</v>
      </c>
      <c r="M52" s="45">
        <v>6</v>
      </c>
      <c r="N52" s="46">
        <v>1</v>
      </c>
      <c r="O52" s="46">
        <v>5</v>
      </c>
      <c r="P52" s="46">
        <v>6</v>
      </c>
      <c r="Q52" s="46">
        <v>6</v>
      </c>
      <c r="R52" s="46">
        <v>0</v>
      </c>
      <c r="S52" s="46">
        <v>4</v>
      </c>
      <c r="T52" s="46">
        <v>5</v>
      </c>
      <c r="U52" s="46">
        <v>3</v>
      </c>
      <c r="V52" s="46">
        <v>18</v>
      </c>
      <c r="W52" s="44">
        <f t="shared" si="6"/>
        <v>54</v>
      </c>
      <c r="X52" s="47">
        <f t="shared" si="7"/>
        <v>74</v>
      </c>
      <c r="Y52" s="39">
        <v>2</v>
      </c>
      <c r="Z52" s="40">
        <v>0.29583333333333334</v>
      </c>
      <c r="AA52" s="39">
        <v>2</v>
      </c>
      <c r="AB52" s="40">
        <v>0.41666666666666669</v>
      </c>
      <c r="AC52" s="48">
        <f t="shared" si="8"/>
        <v>4</v>
      </c>
      <c r="AD52" s="49">
        <f t="shared" si="9"/>
        <v>0.71250000000000002</v>
      </c>
      <c r="AE52" s="409"/>
    </row>
    <row r="53" spans="1:31" x14ac:dyDescent="0.2">
      <c r="A53" s="403">
        <v>25</v>
      </c>
      <c r="B53" s="3">
        <v>2261</v>
      </c>
      <c r="C53" s="27" t="s">
        <v>118</v>
      </c>
      <c r="D53" s="27" t="s">
        <v>119</v>
      </c>
      <c r="E53" s="27" t="s">
        <v>120</v>
      </c>
      <c r="F53" s="50" t="s">
        <v>125</v>
      </c>
      <c r="G53" s="51">
        <v>20</v>
      </c>
      <c r="H53" s="52">
        <v>0</v>
      </c>
      <c r="I53" s="52">
        <v>30</v>
      </c>
      <c r="J53" s="53">
        <v>0</v>
      </c>
      <c r="K53" s="56">
        <v>120</v>
      </c>
      <c r="L53" s="44">
        <f t="shared" si="5"/>
        <v>50</v>
      </c>
      <c r="M53" s="45">
        <v>5</v>
      </c>
      <c r="N53" s="46">
        <v>0</v>
      </c>
      <c r="O53" s="46">
        <v>4</v>
      </c>
      <c r="P53" s="46">
        <v>4</v>
      </c>
      <c r="Q53" s="46">
        <v>2</v>
      </c>
      <c r="R53" s="46">
        <v>0</v>
      </c>
      <c r="S53" s="46">
        <v>4</v>
      </c>
      <c r="T53" s="46">
        <v>7</v>
      </c>
      <c r="U53" s="46">
        <v>1</v>
      </c>
      <c r="V53" s="46">
        <v>20</v>
      </c>
      <c r="W53" s="44">
        <f t="shared" si="6"/>
        <v>47</v>
      </c>
      <c r="X53" s="47">
        <f t="shared" si="7"/>
        <v>97</v>
      </c>
      <c r="Y53" s="39">
        <v>2</v>
      </c>
      <c r="Z53" s="40">
        <v>0.37152777777777773</v>
      </c>
      <c r="AA53" s="39">
        <v>2</v>
      </c>
      <c r="AB53" s="40">
        <v>0.41666666666666669</v>
      </c>
      <c r="AC53" s="48">
        <f t="shared" si="8"/>
        <v>4</v>
      </c>
      <c r="AD53" s="49">
        <f t="shared" si="9"/>
        <v>0.78819444444444442</v>
      </c>
      <c r="AE53" s="409">
        <v>11</v>
      </c>
    </row>
    <row r="54" spans="1:31" x14ac:dyDescent="0.2">
      <c r="A54" s="403"/>
      <c r="B54" s="3">
        <v>2262</v>
      </c>
      <c r="C54" s="27" t="s">
        <v>121</v>
      </c>
      <c r="D54" s="27" t="s">
        <v>119</v>
      </c>
      <c r="E54" s="27" t="s">
        <v>120</v>
      </c>
      <c r="F54" s="50" t="s">
        <v>125</v>
      </c>
      <c r="G54" s="51">
        <v>20</v>
      </c>
      <c r="H54" s="52">
        <v>0</v>
      </c>
      <c r="I54" s="52">
        <v>30</v>
      </c>
      <c r="J54" s="53">
        <v>0</v>
      </c>
      <c r="K54" s="56">
        <v>120</v>
      </c>
      <c r="L54" s="44">
        <f t="shared" si="5"/>
        <v>50</v>
      </c>
      <c r="M54" s="45">
        <v>3</v>
      </c>
      <c r="N54" s="46">
        <v>1</v>
      </c>
      <c r="O54" s="46">
        <v>4</v>
      </c>
      <c r="P54" s="46">
        <v>5</v>
      </c>
      <c r="Q54" s="46">
        <v>5</v>
      </c>
      <c r="R54" s="46">
        <v>0</v>
      </c>
      <c r="S54" s="46">
        <v>2</v>
      </c>
      <c r="T54" s="46">
        <v>6</v>
      </c>
      <c r="U54" s="46">
        <v>3</v>
      </c>
      <c r="V54" s="46">
        <v>8</v>
      </c>
      <c r="W54" s="44">
        <f t="shared" si="6"/>
        <v>37</v>
      </c>
      <c r="X54" s="47">
        <f t="shared" si="7"/>
        <v>87</v>
      </c>
      <c r="Y54" s="39">
        <v>2</v>
      </c>
      <c r="Z54" s="40">
        <v>0.37152777777777773</v>
      </c>
      <c r="AA54" s="39">
        <v>2</v>
      </c>
      <c r="AB54" s="40">
        <v>0.41666666666666669</v>
      </c>
      <c r="AC54" s="48">
        <f t="shared" si="8"/>
        <v>4</v>
      </c>
      <c r="AD54" s="49">
        <f t="shared" si="9"/>
        <v>0.78819444444444442</v>
      </c>
      <c r="AE54" s="409"/>
    </row>
    <row r="55" spans="1:31" x14ac:dyDescent="0.2">
      <c r="A55" s="403">
        <v>26</v>
      </c>
      <c r="B55" s="3">
        <v>1151</v>
      </c>
      <c r="C55" s="27" t="s">
        <v>55</v>
      </c>
      <c r="D55" s="27" t="s">
        <v>56</v>
      </c>
      <c r="E55" s="27" t="s">
        <v>57</v>
      </c>
      <c r="F55" s="50" t="s">
        <v>128</v>
      </c>
      <c r="G55" s="51">
        <v>0</v>
      </c>
      <c r="H55" s="52">
        <v>0</v>
      </c>
      <c r="I55" s="52">
        <v>0</v>
      </c>
      <c r="J55" s="53">
        <v>0</v>
      </c>
      <c r="K55" s="56">
        <v>120</v>
      </c>
      <c r="L55" s="44">
        <f t="shared" si="5"/>
        <v>0</v>
      </c>
      <c r="M55" s="45">
        <v>2</v>
      </c>
      <c r="N55" s="46">
        <v>1</v>
      </c>
      <c r="O55" s="46">
        <v>5</v>
      </c>
      <c r="P55" s="46">
        <v>7</v>
      </c>
      <c r="Q55" s="46">
        <v>2</v>
      </c>
      <c r="R55" s="46">
        <v>0</v>
      </c>
      <c r="S55" s="46">
        <v>6</v>
      </c>
      <c r="T55" s="46">
        <v>7</v>
      </c>
      <c r="U55" s="46">
        <v>4</v>
      </c>
      <c r="V55" s="46">
        <v>8</v>
      </c>
      <c r="W55" s="44">
        <f t="shared" si="6"/>
        <v>42</v>
      </c>
      <c r="X55" s="47">
        <f t="shared" si="7"/>
        <v>42</v>
      </c>
      <c r="Y55" s="39">
        <v>2</v>
      </c>
      <c r="Z55" s="40">
        <v>0.41666666666666669</v>
      </c>
      <c r="AA55" s="39">
        <v>2</v>
      </c>
      <c r="AB55" s="40">
        <v>0.41666666666666669</v>
      </c>
      <c r="AC55" s="48">
        <f t="shared" si="8"/>
        <v>4</v>
      </c>
      <c r="AD55" s="49">
        <f t="shared" si="9"/>
        <v>0.83333333333333337</v>
      </c>
      <c r="AE55" s="409">
        <v>10</v>
      </c>
    </row>
    <row r="56" spans="1:31" x14ac:dyDescent="0.2">
      <c r="A56" s="403"/>
      <c r="B56" s="3">
        <v>1152</v>
      </c>
      <c r="C56" s="27" t="s">
        <v>58</v>
      </c>
      <c r="D56" s="27" t="s">
        <v>56</v>
      </c>
      <c r="E56" s="27" t="s">
        <v>57</v>
      </c>
      <c r="F56" s="50" t="s">
        <v>128</v>
      </c>
      <c r="G56" s="51">
        <v>0</v>
      </c>
      <c r="H56" s="52">
        <v>0</v>
      </c>
      <c r="I56" s="52">
        <v>0</v>
      </c>
      <c r="J56" s="53">
        <v>0</v>
      </c>
      <c r="K56" s="56">
        <v>120</v>
      </c>
      <c r="L56" s="44">
        <f t="shared" si="5"/>
        <v>0</v>
      </c>
      <c r="M56" s="45">
        <v>4</v>
      </c>
      <c r="N56" s="46">
        <v>3</v>
      </c>
      <c r="O56" s="46">
        <v>7</v>
      </c>
      <c r="P56" s="46">
        <v>6</v>
      </c>
      <c r="Q56" s="46">
        <v>6</v>
      </c>
      <c r="R56" s="46">
        <v>0</v>
      </c>
      <c r="S56" s="46">
        <v>12</v>
      </c>
      <c r="T56" s="46">
        <v>7</v>
      </c>
      <c r="U56" s="46">
        <v>4</v>
      </c>
      <c r="V56" s="46">
        <v>8</v>
      </c>
      <c r="W56" s="44">
        <f t="shared" si="6"/>
        <v>57</v>
      </c>
      <c r="X56" s="47">
        <f t="shared" si="7"/>
        <v>57</v>
      </c>
      <c r="Y56" s="39">
        <v>2</v>
      </c>
      <c r="Z56" s="40">
        <v>0.41666666666666669</v>
      </c>
      <c r="AA56" s="39">
        <v>2</v>
      </c>
      <c r="AB56" s="40">
        <v>0.41666666666666669</v>
      </c>
      <c r="AC56" s="48">
        <f t="shared" si="8"/>
        <v>4</v>
      </c>
      <c r="AD56" s="49">
        <f t="shared" si="9"/>
        <v>0.83333333333333337</v>
      </c>
      <c r="AE56" s="409"/>
    </row>
    <row r="57" spans="1:31" x14ac:dyDescent="0.2">
      <c r="A57" s="403">
        <v>27</v>
      </c>
      <c r="B57" s="2">
        <v>2141</v>
      </c>
      <c r="C57" s="27" t="s">
        <v>98</v>
      </c>
      <c r="D57" s="27" t="s">
        <v>99</v>
      </c>
      <c r="E57" s="27" t="s">
        <v>100</v>
      </c>
      <c r="F57" s="55" t="s">
        <v>144</v>
      </c>
      <c r="G57" s="51">
        <v>0</v>
      </c>
      <c r="H57" s="52">
        <v>0</v>
      </c>
      <c r="I57" s="52">
        <v>0</v>
      </c>
      <c r="J57" s="53">
        <v>0</v>
      </c>
      <c r="K57" s="56">
        <v>120</v>
      </c>
      <c r="L57" s="44">
        <f t="shared" si="5"/>
        <v>0</v>
      </c>
      <c r="M57" s="45">
        <v>3</v>
      </c>
      <c r="N57" s="46">
        <v>3</v>
      </c>
      <c r="O57" s="46">
        <v>4</v>
      </c>
      <c r="P57" s="46">
        <v>5</v>
      </c>
      <c r="Q57" s="46">
        <v>2</v>
      </c>
      <c r="R57" s="46">
        <v>0</v>
      </c>
      <c r="S57" s="46">
        <v>1</v>
      </c>
      <c r="T57" s="46">
        <v>7</v>
      </c>
      <c r="U57" s="46">
        <v>4</v>
      </c>
      <c r="V57" s="46">
        <v>0</v>
      </c>
      <c r="W57" s="44">
        <f t="shared" si="6"/>
        <v>29</v>
      </c>
      <c r="X57" s="47">
        <f t="shared" si="7"/>
        <v>29</v>
      </c>
      <c r="Y57" s="39">
        <v>2</v>
      </c>
      <c r="Z57" s="40">
        <v>0.41666666666666669</v>
      </c>
      <c r="AA57" s="39">
        <v>1</v>
      </c>
      <c r="AB57" s="40">
        <v>0.41666666666666669</v>
      </c>
      <c r="AC57" s="48">
        <f t="shared" si="8"/>
        <v>3</v>
      </c>
      <c r="AD57" s="49">
        <f t="shared" si="9"/>
        <v>0.83333333333333337</v>
      </c>
      <c r="AE57" s="409">
        <v>5</v>
      </c>
    </row>
    <row r="58" spans="1:31" x14ac:dyDescent="0.2">
      <c r="A58" s="403"/>
      <c r="B58" s="2">
        <v>2142</v>
      </c>
      <c r="C58" s="27" t="s">
        <v>101</v>
      </c>
      <c r="D58" s="27" t="s">
        <v>99</v>
      </c>
      <c r="E58" s="27" t="s">
        <v>100</v>
      </c>
      <c r="F58" s="55" t="s">
        <v>144</v>
      </c>
      <c r="G58" s="51">
        <v>0</v>
      </c>
      <c r="H58" s="52">
        <v>0</v>
      </c>
      <c r="I58" s="52">
        <v>0</v>
      </c>
      <c r="J58" s="53">
        <v>0</v>
      </c>
      <c r="K58" s="56">
        <v>120</v>
      </c>
      <c r="L58" s="44">
        <f t="shared" si="5"/>
        <v>0</v>
      </c>
      <c r="M58" s="45">
        <v>2</v>
      </c>
      <c r="N58" s="46">
        <v>0</v>
      </c>
      <c r="O58" s="46">
        <v>5</v>
      </c>
      <c r="P58" s="46">
        <v>8</v>
      </c>
      <c r="Q58" s="46">
        <v>2</v>
      </c>
      <c r="R58" s="46">
        <v>0</v>
      </c>
      <c r="S58" s="46">
        <v>6</v>
      </c>
      <c r="T58" s="46">
        <v>6</v>
      </c>
      <c r="U58" s="46">
        <v>2</v>
      </c>
      <c r="V58" s="46">
        <v>0</v>
      </c>
      <c r="W58" s="44">
        <f t="shared" si="6"/>
        <v>31</v>
      </c>
      <c r="X58" s="47">
        <f t="shared" si="7"/>
        <v>31</v>
      </c>
      <c r="Y58" s="39">
        <v>2</v>
      </c>
      <c r="Z58" s="40">
        <v>0.41666666666666669</v>
      </c>
      <c r="AA58" s="39">
        <v>1</v>
      </c>
      <c r="AB58" s="40">
        <v>0.41666666666666669</v>
      </c>
      <c r="AC58" s="48">
        <f t="shared" si="8"/>
        <v>3</v>
      </c>
      <c r="AD58" s="49">
        <f t="shared" si="9"/>
        <v>0.83333333333333337</v>
      </c>
      <c r="AE58" s="409"/>
    </row>
    <row r="59" spans="1:31" x14ac:dyDescent="0.2">
      <c r="A59" s="403">
        <v>28</v>
      </c>
      <c r="B59" s="3">
        <v>1271</v>
      </c>
      <c r="C59" s="27" t="s">
        <v>74</v>
      </c>
      <c r="D59" s="27" t="s">
        <v>75</v>
      </c>
      <c r="E59" s="27" t="s">
        <v>76</v>
      </c>
      <c r="F59" s="50" t="s">
        <v>139</v>
      </c>
      <c r="G59" s="51">
        <v>20</v>
      </c>
      <c r="H59" s="52">
        <v>0</v>
      </c>
      <c r="I59" s="52">
        <v>0</v>
      </c>
      <c r="J59" s="53">
        <v>0</v>
      </c>
      <c r="K59" s="56">
        <v>120</v>
      </c>
      <c r="L59" s="44">
        <f t="shared" si="5"/>
        <v>20</v>
      </c>
      <c r="M59" s="45">
        <v>6</v>
      </c>
      <c r="N59" s="46">
        <v>3</v>
      </c>
      <c r="O59" s="46">
        <v>7</v>
      </c>
      <c r="P59" s="46">
        <v>7</v>
      </c>
      <c r="Q59" s="46">
        <v>3</v>
      </c>
      <c r="R59" s="46">
        <v>0</v>
      </c>
      <c r="S59" s="46">
        <v>4</v>
      </c>
      <c r="T59" s="46">
        <v>5</v>
      </c>
      <c r="U59" s="46">
        <v>2</v>
      </c>
      <c r="V59" s="46">
        <v>8</v>
      </c>
      <c r="W59" s="44">
        <f t="shared" si="6"/>
        <v>45</v>
      </c>
      <c r="X59" s="47">
        <f t="shared" si="7"/>
        <v>65</v>
      </c>
      <c r="Y59" s="39">
        <v>2</v>
      </c>
      <c r="Z59" s="40">
        <v>0.36041666666666666</v>
      </c>
      <c r="AA59" s="39">
        <v>0</v>
      </c>
      <c r="AB59" s="40">
        <v>0.41666666666666669</v>
      </c>
      <c r="AC59" s="48">
        <f t="shared" si="8"/>
        <v>2</v>
      </c>
      <c r="AD59" s="49">
        <f t="shared" si="9"/>
        <v>0.77708333333333335</v>
      </c>
      <c r="AE59" s="409">
        <v>2</v>
      </c>
    </row>
    <row r="60" spans="1:31" ht="13.5" thickBot="1" x14ac:dyDescent="0.25">
      <c r="A60" s="403"/>
      <c r="B60" s="3">
        <v>1272</v>
      </c>
      <c r="C60" s="27" t="s">
        <v>77</v>
      </c>
      <c r="D60" s="27" t="s">
        <v>75</v>
      </c>
      <c r="E60" s="27" t="s">
        <v>76</v>
      </c>
      <c r="F60" s="50" t="s">
        <v>139</v>
      </c>
      <c r="G60" s="51">
        <v>20</v>
      </c>
      <c r="H60" s="52">
        <v>0</v>
      </c>
      <c r="I60" s="52">
        <v>0</v>
      </c>
      <c r="J60" s="53">
        <v>0</v>
      </c>
      <c r="K60" s="56">
        <v>120</v>
      </c>
      <c r="L60" s="44">
        <f t="shared" si="5"/>
        <v>20</v>
      </c>
      <c r="M60" s="45">
        <v>6</v>
      </c>
      <c r="N60" s="46">
        <v>2</v>
      </c>
      <c r="O60" s="46">
        <v>5</v>
      </c>
      <c r="P60" s="46">
        <v>4</v>
      </c>
      <c r="Q60" s="46">
        <v>4</v>
      </c>
      <c r="R60" s="46">
        <v>0</v>
      </c>
      <c r="S60" s="46">
        <v>5</v>
      </c>
      <c r="T60" s="46">
        <v>4</v>
      </c>
      <c r="U60" s="46">
        <v>1</v>
      </c>
      <c r="V60" s="46">
        <v>8</v>
      </c>
      <c r="W60" s="44">
        <f t="shared" si="6"/>
        <v>39</v>
      </c>
      <c r="X60" s="47">
        <f t="shared" si="7"/>
        <v>59</v>
      </c>
      <c r="Y60" s="39">
        <v>2</v>
      </c>
      <c r="Z60" s="40">
        <v>0.36041666666666666</v>
      </c>
      <c r="AA60" s="39">
        <v>0</v>
      </c>
      <c r="AB60" s="40">
        <v>0.41666666666666669</v>
      </c>
      <c r="AC60" s="72">
        <f t="shared" si="8"/>
        <v>2</v>
      </c>
      <c r="AD60" s="73">
        <f t="shared" si="9"/>
        <v>0.77708333333333335</v>
      </c>
      <c r="AE60" s="409"/>
    </row>
    <row r="61" spans="1:31" x14ac:dyDescent="0.2">
      <c r="A61" s="74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1" x14ac:dyDescent="0.2">
      <c r="I62" s="81" t="s">
        <v>19</v>
      </c>
      <c r="L62" s="82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77"/>
      <c r="X62" s="78"/>
      <c r="Y62" s="78"/>
      <c r="Z62" s="78"/>
      <c r="AA62" s="78"/>
      <c r="AB62" s="78"/>
      <c r="AC62" s="78"/>
      <c r="AD62" s="78"/>
    </row>
    <row r="63" spans="1:31" x14ac:dyDescent="0.2">
      <c r="L63" s="82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77"/>
      <c r="X63" s="78"/>
      <c r="Y63" s="78"/>
      <c r="Z63" s="78"/>
      <c r="AA63" s="78"/>
      <c r="AB63" s="78"/>
      <c r="AC63" s="78"/>
      <c r="AD63" s="78"/>
    </row>
    <row r="64" spans="1:31" x14ac:dyDescent="0.2">
      <c r="L64" s="82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77"/>
      <c r="X64" s="78"/>
      <c r="Y64" s="78"/>
      <c r="Z64" s="78"/>
      <c r="AA64" s="78"/>
      <c r="AB64" s="78"/>
      <c r="AC64" s="78"/>
      <c r="AD64" s="78"/>
    </row>
    <row r="65" spans="12:30" x14ac:dyDescent="0.2">
      <c r="L65" s="82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77"/>
      <c r="X65" s="78"/>
      <c r="Y65" s="78"/>
      <c r="Z65" s="78"/>
      <c r="AA65" s="78"/>
      <c r="AB65" s="78"/>
      <c r="AC65" s="78"/>
      <c r="AD65" s="78"/>
    </row>
    <row r="66" spans="12:30" x14ac:dyDescent="0.2">
      <c r="L66" s="82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77"/>
      <c r="X66" s="78"/>
      <c r="Y66" s="78"/>
      <c r="Z66" s="78"/>
      <c r="AA66" s="78"/>
      <c r="AB66" s="78"/>
      <c r="AC66" s="78"/>
      <c r="AD66" s="78"/>
    </row>
    <row r="67" spans="12:30" x14ac:dyDescent="0.2">
      <c r="L67" s="82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77"/>
      <c r="X67" s="78"/>
      <c r="Y67" s="78"/>
      <c r="Z67" s="78"/>
      <c r="AA67" s="78"/>
      <c r="AB67" s="78"/>
      <c r="AC67" s="78"/>
      <c r="AD67" s="78"/>
    </row>
    <row r="68" spans="12:30" x14ac:dyDescent="0.2">
      <c r="L68" s="82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77"/>
      <c r="X68" s="78"/>
      <c r="Y68" s="78"/>
      <c r="Z68" s="78"/>
      <c r="AA68" s="78"/>
      <c r="AB68" s="78"/>
      <c r="AC68" s="78"/>
      <c r="AD68" s="78"/>
    </row>
    <row r="69" spans="12:30" x14ac:dyDescent="0.2">
      <c r="L69" s="82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77"/>
      <c r="X69" s="78"/>
      <c r="Y69" s="78"/>
      <c r="Z69" s="78"/>
      <c r="AA69" s="78"/>
      <c r="AB69" s="78"/>
      <c r="AC69" s="78"/>
      <c r="AD69" s="78"/>
    </row>
    <row r="70" spans="12:30" x14ac:dyDescent="0.2">
      <c r="L70" s="82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77"/>
      <c r="X70" s="78"/>
      <c r="Y70" s="78"/>
      <c r="Z70" s="78"/>
      <c r="AA70" s="78"/>
      <c r="AB70" s="78"/>
      <c r="AC70" s="78"/>
      <c r="AD70" s="78"/>
    </row>
    <row r="71" spans="12:30" x14ac:dyDescent="0.2">
      <c r="L71" s="82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77"/>
      <c r="X71" s="78"/>
      <c r="Y71" s="78"/>
      <c r="Z71" s="78"/>
      <c r="AA71" s="78"/>
      <c r="AB71" s="78"/>
      <c r="AC71" s="78"/>
      <c r="AD71" s="78"/>
    </row>
    <row r="72" spans="12:30" x14ac:dyDescent="0.2">
      <c r="L72" s="82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77"/>
      <c r="X72" s="78"/>
      <c r="Y72" s="78"/>
      <c r="Z72" s="78"/>
      <c r="AA72" s="78"/>
      <c r="AB72" s="78"/>
      <c r="AC72" s="78"/>
      <c r="AD72" s="78"/>
    </row>
    <row r="73" spans="12:30" x14ac:dyDescent="0.2">
      <c r="L73" s="82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77"/>
      <c r="X73" s="78"/>
      <c r="Y73" s="78"/>
      <c r="Z73" s="78"/>
      <c r="AA73" s="78"/>
      <c r="AB73" s="78"/>
      <c r="AC73" s="78"/>
      <c r="AD73" s="78"/>
    </row>
    <row r="74" spans="12:30" x14ac:dyDescent="0.2">
      <c r="L74" s="82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77"/>
      <c r="X74" s="78"/>
      <c r="Y74" s="78"/>
      <c r="Z74" s="78"/>
      <c r="AA74" s="78"/>
      <c r="AB74" s="78"/>
      <c r="AC74" s="78"/>
      <c r="AD74" s="78"/>
    </row>
    <row r="75" spans="12:30" x14ac:dyDescent="0.2">
      <c r="L75" s="82"/>
      <c r="M75" s="83">
        <v>4</v>
      </c>
      <c r="N75" s="83"/>
      <c r="O75" s="83"/>
      <c r="P75" s="83"/>
      <c r="Q75" s="83"/>
      <c r="R75" s="83"/>
      <c r="S75" s="83"/>
      <c r="T75" s="83"/>
      <c r="U75" s="83"/>
      <c r="V75" s="83"/>
      <c r="W75" s="77"/>
      <c r="X75" s="78"/>
      <c r="Y75" s="78"/>
      <c r="Z75" s="78"/>
      <c r="AA75" s="78"/>
      <c r="AB75" s="78"/>
      <c r="AC75" s="78"/>
      <c r="AD75" s="78"/>
    </row>
    <row r="76" spans="12:30" x14ac:dyDescent="0.2">
      <c r="L76" s="82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77"/>
      <c r="X76" s="78"/>
      <c r="Y76" s="78"/>
      <c r="Z76" s="78"/>
      <c r="AA76" s="78"/>
      <c r="AB76" s="78"/>
      <c r="AC76" s="78"/>
      <c r="AD76" s="78"/>
    </row>
    <row r="77" spans="12:30" x14ac:dyDescent="0.2">
      <c r="L77" s="82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77"/>
      <c r="X77" s="78"/>
      <c r="Y77" s="78"/>
      <c r="Z77" s="78"/>
      <c r="AA77" s="78"/>
      <c r="AB77" s="78"/>
      <c r="AC77" s="78"/>
      <c r="AD77" s="78"/>
    </row>
    <row r="78" spans="12:30" x14ac:dyDescent="0.2">
      <c r="L78" s="82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77"/>
      <c r="X78" s="78"/>
      <c r="Y78" s="78"/>
      <c r="Z78" s="78"/>
      <c r="AA78" s="78"/>
      <c r="AB78" s="78"/>
      <c r="AC78" s="78"/>
      <c r="AD78" s="78"/>
    </row>
    <row r="79" spans="12:30" x14ac:dyDescent="0.2">
      <c r="L79" s="82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77"/>
      <c r="X79" s="78"/>
      <c r="Y79" s="78"/>
      <c r="Z79" s="78"/>
      <c r="AA79" s="78"/>
      <c r="AB79" s="78"/>
      <c r="AC79" s="78"/>
      <c r="AD79" s="78"/>
    </row>
    <row r="80" spans="12:30" x14ac:dyDescent="0.2">
      <c r="L80" s="82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77"/>
      <c r="X80" s="78"/>
      <c r="Y80" s="78"/>
      <c r="Z80" s="78"/>
      <c r="AA80" s="78"/>
      <c r="AB80" s="78"/>
      <c r="AC80" s="78"/>
      <c r="AD80" s="78"/>
    </row>
    <row r="81" spans="12:30" x14ac:dyDescent="0.2">
      <c r="L81" s="82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77"/>
      <c r="X81" s="78"/>
      <c r="Y81" s="78"/>
      <c r="Z81" s="78"/>
      <c r="AA81" s="78"/>
      <c r="AB81" s="78"/>
      <c r="AC81" s="78"/>
      <c r="AD81" s="78"/>
    </row>
    <row r="82" spans="12:30" x14ac:dyDescent="0.2">
      <c r="L82" s="82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77"/>
      <c r="X82" s="78"/>
      <c r="Y82" s="78"/>
      <c r="Z82" s="78"/>
      <c r="AA82" s="78"/>
      <c r="AB82" s="78"/>
      <c r="AC82" s="78"/>
      <c r="AD82" s="78"/>
    </row>
    <row r="83" spans="12:30" x14ac:dyDescent="0.2">
      <c r="L83" s="82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77"/>
      <c r="X83" s="78"/>
      <c r="Y83" s="78"/>
      <c r="Z83" s="78"/>
      <c r="AA83" s="78"/>
      <c r="AB83" s="78"/>
      <c r="AC83" s="78"/>
      <c r="AD83" s="78"/>
    </row>
    <row r="84" spans="12:30" x14ac:dyDescent="0.2">
      <c r="L84" s="82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77"/>
      <c r="X84" s="78"/>
      <c r="Y84" s="78"/>
      <c r="Z84" s="78"/>
      <c r="AA84" s="78"/>
      <c r="AB84" s="78"/>
      <c r="AC84" s="78"/>
      <c r="AD84" s="78"/>
    </row>
    <row r="85" spans="12:30" x14ac:dyDescent="0.2">
      <c r="L85" s="82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77"/>
      <c r="X85" s="78"/>
      <c r="Y85" s="78"/>
      <c r="Z85" s="78"/>
      <c r="AA85" s="78"/>
      <c r="AB85" s="78"/>
      <c r="AC85" s="78"/>
      <c r="AD85" s="78"/>
    </row>
    <row r="86" spans="12:30" x14ac:dyDescent="0.2">
      <c r="L86" s="82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77"/>
      <c r="X86" s="78"/>
      <c r="Y86" s="78"/>
      <c r="Z86" s="78"/>
      <c r="AA86" s="78"/>
      <c r="AB86" s="78"/>
      <c r="AC86" s="78"/>
      <c r="AD86" s="78"/>
    </row>
    <row r="87" spans="12:30" x14ac:dyDescent="0.2">
      <c r="L87" s="82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77"/>
      <c r="X87" s="78"/>
      <c r="Y87" s="78"/>
      <c r="Z87" s="78"/>
      <c r="AA87" s="78"/>
      <c r="AB87" s="78"/>
      <c r="AC87" s="78"/>
      <c r="AD87" s="78"/>
    </row>
    <row r="88" spans="12:30" x14ac:dyDescent="0.2">
      <c r="L88" s="82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77"/>
      <c r="X88" s="78"/>
      <c r="Y88" s="78"/>
      <c r="Z88" s="78"/>
      <c r="AA88" s="78"/>
      <c r="AB88" s="78"/>
      <c r="AC88" s="78"/>
      <c r="AD88" s="78"/>
    </row>
    <row r="89" spans="12:30" x14ac:dyDescent="0.2">
      <c r="L89" s="82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77"/>
      <c r="X89" s="78"/>
      <c r="Y89" s="78"/>
      <c r="Z89" s="78"/>
      <c r="AA89" s="78"/>
      <c r="AB89" s="78"/>
      <c r="AC89" s="78"/>
      <c r="AD89" s="78"/>
    </row>
    <row r="90" spans="12:30" x14ac:dyDescent="0.2">
      <c r="L90" s="82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77"/>
      <c r="X90" s="78"/>
      <c r="Y90" s="78"/>
      <c r="Z90" s="78"/>
      <c r="AA90" s="78"/>
      <c r="AB90" s="78"/>
      <c r="AC90" s="78"/>
      <c r="AD90" s="78"/>
    </row>
    <row r="91" spans="12:30" x14ac:dyDescent="0.2">
      <c r="L91" s="82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77"/>
      <c r="X91" s="78"/>
      <c r="Y91" s="78"/>
      <c r="Z91" s="78"/>
      <c r="AA91" s="78"/>
      <c r="AB91" s="78"/>
      <c r="AC91" s="78"/>
      <c r="AD91" s="78"/>
    </row>
    <row r="92" spans="12:30" x14ac:dyDescent="0.2">
      <c r="L92" s="82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77"/>
      <c r="X92" s="78"/>
      <c r="Y92" s="78"/>
      <c r="Z92" s="78"/>
      <c r="AA92" s="78"/>
      <c r="AB92" s="78"/>
      <c r="AC92" s="78"/>
      <c r="AD92" s="78"/>
    </row>
    <row r="93" spans="12:30" x14ac:dyDescent="0.2">
      <c r="L93" s="82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77"/>
      <c r="X93" s="78"/>
      <c r="Y93" s="78"/>
      <c r="Z93" s="78"/>
      <c r="AA93" s="78"/>
      <c r="AB93" s="78"/>
      <c r="AC93" s="78"/>
      <c r="AD93" s="78"/>
    </row>
    <row r="94" spans="12:30" x14ac:dyDescent="0.2">
      <c r="L94" s="82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77"/>
      <c r="X94" s="78"/>
      <c r="Y94" s="78"/>
      <c r="Z94" s="78"/>
      <c r="AA94" s="78"/>
      <c r="AB94" s="78"/>
      <c r="AC94" s="78"/>
      <c r="AD94" s="78"/>
    </row>
    <row r="95" spans="12:30" x14ac:dyDescent="0.2">
      <c r="L95" s="82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77"/>
      <c r="X95" s="78"/>
      <c r="Y95" s="78"/>
      <c r="Z95" s="78"/>
      <c r="AA95" s="78"/>
      <c r="AB95" s="78"/>
      <c r="AC95" s="78"/>
      <c r="AD95" s="78"/>
    </row>
    <row r="96" spans="12:30" x14ac:dyDescent="0.2">
      <c r="L96" s="82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77"/>
      <c r="X96" s="78"/>
      <c r="Y96" s="78"/>
      <c r="Z96" s="78"/>
      <c r="AA96" s="78"/>
      <c r="AB96" s="78"/>
      <c r="AC96" s="78"/>
      <c r="AD96" s="78"/>
    </row>
    <row r="97" spans="12:30" x14ac:dyDescent="0.2">
      <c r="L97" s="82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77"/>
      <c r="X97" s="78"/>
      <c r="Y97" s="78"/>
      <c r="Z97" s="78"/>
      <c r="AA97" s="78"/>
      <c r="AB97" s="78"/>
      <c r="AC97" s="78"/>
      <c r="AD97" s="78"/>
    </row>
    <row r="98" spans="12:30" x14ac:dyDescent="0.2">
      <c r="L98" s="82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77"/>
      <c r="X98" s="78"/>
      <c r="Y98" s="78"/>
      <c r="Z98" s="78"/>
      <c r="AA98" s="78"/>
      <c r="AB98" s="78"/>
      <c r="AC98" s="78"/>
      <c r="AD98" s="78"/>
    </row>
    <row r="99" spans="12:30" x14ac:dyDescent="0.2">
      <c r="L99" s="82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77"/>
      <c r="X99" s="78"/>
      <c r="Y99" s="78"/>
      <c r="Z99" s="78"/>
      <c r="AA99" s="78"/>
      <c r="AB99" s="78"/>
      <c r="AC99" s="78"/>
      <c r="AD99" s="78"/>
    </row>
    <row r="100" spans="12:30" x14ac:dyDescent="0.2">
      <c r="L100" s="82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77"/>
      <c r="X100" s="78"/>
      <c r="Y100" s="78"/>
      <c r="Z100" s="78"/>
      <c r="AA100" s="78"/>
      <c r="AB100" s="78"/>
      <c r="AC100" s="78"/>
      <c r="AD100" s="78"/>
    </row>
    <row r="101" spans="12:30" x14ac:dyDescent="0.2">
      <c r="L101" s="82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77"/>
      <c r="X101" s="78"/>
      <c r="Y101" s="78"/>
      <c r="Z101" s="78"/>
      <c r="AA101" s="78"/>
      <c r="AB101" s="78"/>
      <c r="AC101" s="78"/>
      <c r="AD101" s="78"/>
    </row>
    <row r="102" spans="12:30" x14ac:dyDescent="0.2">
      <c r="L102" s="82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77"/>
      <c r="X102" s="78"/>
      <c r="Y102" s="78"/>
      <c r="Z102" s="78"/>
      <c r="AA102" s="78"/>
      <c r="AB102" s="78"/>
      <c r="AC102" s="78"/>
      <c r="AD102" s="78"/>
    </row>
    <row r="103" spans="12:30" x14ac:dyDescent="0.2">
      <c r="L103" s="82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77"/>
      <c r="X103" s="78"/>
      <c r="Y103" s="78"/>
      <c r="Z103" s="78"/>
      <c r="AA103" s="78"/>
      <c r="AB103" s="78"/>
      <c r="AC103" s="78"/>
      <c r="AD103" s="78"/>
    </row>
    <row r="104" spans="12:30" x14ac:dyDescent="0.2">
      <c r="L104" s="82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77"/>
      <c r="X104" s="78"/>
      <c r="Y104" s="78"/>
      <c r="Z104" s="78"/>
      <c r="AA104" s="78"/>
      <c r="AB104" s="78"/>
      <c r="AC104" s="78"/>
      <c r="AD104" s="78"/>
    </row>
    <row r="105" spans="12:30" x14ac:dyDescent="0.2">
      <c r="L105" s="82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77"/>
      <c r="X105" s="78"/>
      <c r="Y105" s="78"/>
      <c r="Z105" s="78"/>
      <c r="AA105" s="78"/>
      <c r="AB105" s="78"/>
      <c r="AC105" s="78"/>
      <c r="AD105" s="78"/>
    </row>
    <row r="106" spans="12:30" x14ac:dyDescent="0.2">
      <c r="L106" s="82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77"/>
      <c r="X106" s="78"/>
      <c r="Y106" s="78"/>
      <c r="Z106" s="78"/>
      <c r="AA106" s="78"/>
      <c r="AB106" s="78"/>
      <c r="AC106" s="78"/>
      <c r="AD106" s="78"/>
    </row>
    <row r="107" spans="12:30" x14ac:dyDescent="0.2">
      <c r="L107" s="82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77"/>
      <c r="X107" s="78"/>
      <c r="Y107" s="78"/>
      <c r="Z107" s="78"/>
      <c r="AA107" s="78"/>
      <c r="AB107" s="78"/>
      <c r="AC107" s="78"/>
      <c r="AD107" s="78"/>
    </row>
  </sheetData>
  <autoFilter ref="A2:AD62"/>
  <sortState ref="A3:AD60">
    <sortCondition descending="1" ref="AC3:AC60"/>
    <sortCondition ref="AD3:AD60"/>
  </sortState>
  <mergeCells count="60">
    <mergeCell ref="AE57:AE58"/>
    <mergeCell ref="AE59:AE60"/>
    <mergeCell ref="AE45:AE46"/>
    <mergeCell ref="AE47:AE48"/>
    <mergeCell ref="AE49:AE50"/>
    <mergeCell ref="AE51:AE52"/>
    <mergeCell ref="AE53:AE54"/>
    <mergeCell ref="AE55:AE56"/>
    <mergeCell ref="AE43:AE44"/>
    <mergeCell ref="AE21:AE22"/>
    <mergeCell ref="AE23:AE24"/>
    <mergeCell ref="AE25:AE26"/>
    <mergeCell ref="AE27:AE28"/>
    <mergeCell ref="AE29:AE30"/>
    <mergeCell ref="AE31:AE32"/>
    <mergeCell ref="AE33:AE34"/>
    <mergeCell ref="AE35:AE36"/>
    <mergeCell ref="AE37:AE38"/>
    <mergeCell ref="AE39:AE40"/>
    <mergeCell ref="AE41:AE42"/>
    <mergeCell ref="A59:A60"/>
    <mergeCell ref="AE3:AE4"/>
    <mergeCell ref="AE5:AE6"/>
    <mergeCell ref="AE7:AE8"/>
    <mergeCell ref="AE9:AE10"/>
    <mergeCell ref="AE11:AE12"/>
    <mergeCell ref="AE13:AE14"/>
    <mergeCell ref="AE15:AE16"/>
    <mergeCell ref="AE17:AE18"/>
    <mergeCell ref="AE19:AE20"/>
    <mergeCell ref="A47:A48"/>
    <mergeCell ref="A49:A50"/>
    <mergeCell ref="A51:A52"/>
    <mergeCell ref="A53:A54"/>
    <mergeCell ref="A55:A56"/>
    <mergeCell ref="A57:A58"/>
    <mergeCell ref="A45:A46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21:A22"/>
    <mergeCell ref="G1:L1"/>
    <mergeCell ref="M1:W1"/>
    <mergeCell ref="A3:A4"/>
    <mergeCell ref="A5:A6"/>
    <mergeCell ref="A7:A8"/>
    <mergeCell ref="A9:A10"/>
    <mergeCell ref="A11:A12"/>
    <mergeCell ref="A13:A14"/>
    <mergeCell ref="A15:A16"/>
    <mergeCell ref="A17:A18"/>
    <mergeCell ref="A19:A20"/>
  </mergeCells>
  <pageMargins left="0.78740157480314965" right="0.78740157480314965" top="0.11811023622047245" bottom="0.11811023622047245" header="0.19685039370078741" footer="0.23622047244094491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3"/>
  <sheetViews>
    <sheetView tabSelected="1" zoomScale="110" zoomScaleNormal="110" workbookViewId="0">
      <pane ySplit="2" topLeftCell="A3" activePane="bottomLeft" state="frozen"/>
      <selection pane="bottomLeft" activeCell="F3" sqref="F3"/>
    </sheetView>
  </sheetViews>
  <sheetFormatPr defaultColWidth="24.140625" defaultRowHeight="12.75" x14ac:dyDescent="0.2"/>
  <cols>
    <col min="1" max="1" width="6.42578125" style="15" bestFit="1" customWidth="1"/>
    <col min="2" max="2" width="10.42578125" style="15" bestFit="1" customWidth="1"/>
    <col min="3" max="3" width="24.140625" style="15"/>
    <col min="4" max="4" width="33.28515625" style="1" customWidth="1"/>
    <col min="5" max="6" width="24.140625" style="15"/>
    <col min="7" max="10" width="7" style="81" hidden="1" customWidth="1"/>
    <col min="11" max="11" width="8.140625" style="81" hidden="1" customWidth="1"/>
    <col min="12" max="12" width="13" style="84" hidden="1" customWidth="1"/>
    <col min="13" max="21" width="7" style="81" hidden="1" customWidth="1"/>
    <col min="22" max="22" width="8" style="81" hidden="1" customWidth="1"/>
    <col min="23" max="23" width="11.85546875" style="84" customWidth="1"/>
    <col min="24" max="24" width="11.140625" style="85" hidden="1" customWidth="1"/>
    <col min="25" max="25" width="13.7109375" style="85" hidden="1" customWidth="1"/>
    <col min="26" max="26" width="14.28515625" style="85" hidden="1" customWidth="1"/>
    <col min="27" max="27" width="13.85546875" style="85" hidden="1" customWidth="1"/>
    <col min="28" max="28" width="14.28515625" style="85" hidden="1" customWidth="1"/>
    <col min="29" max="29" width="16.7109375" style="85" hidden="1" customWidth="1"/>
    <col min="30" max="31" width="17.28515625" style="85" hidden="1" customWidth="1"/>
    <col min="32" max="32" width="10.85546875" style="15" bestFit="1" customWidth="1"/>
    <col min="33" max="33" width="15.28515625" style="15" customWidth="1"/>
    <col min="34" max="16384" width="24.140625" style="15"/>
  </cols>
  <sheetData>
    <row r="1" spans="1:33" ht="13.5" thickBot="1" x14ac:dyDescent="0.25">
      <c r="A1" s="9"/>
      <c r="B1" s="10"/>
      <c r="C1" s="10"/>
      <c r="D1" s="5"/>
      <c r="E1" s="10"/>
      <c r="F1" s="10"/>
      <c r="G1" s="391" t="s">
        <v>0</v>
      </c>
      <c r="H1" s="391"/>
      <c r="I1" s="391"/>
      <c r="J1" s="391"/>
      <c r="K1" s="391"/>
      <c r="L1" s="391"/>
      <c r="M1" s="391" t="s">
        <v>1</v>
      </c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11"/>
      <c r="Y1" s="12"/>
      <c r="Z1" s="12"/>
      <c r="AA1" s="12"/>
      <c r="AB1" s="13"/>
      <c r="AC1" s="13"/>
      <c r="AD1" s="14"/>
      <c r="AE1" s="227"/>
    </row>
    <row r="2" spans="1:33" ht="13.5" thickBot="1" x14ac:dyDescent="0.25">
      <c r="A2" s="16" t="s">
        <v>10</v>
      </c>
      <c r="B2" s="17" t="s">
        <v>16</v>
      </c>
      <c r="C2" s="18" t="s">
        <v>12</v>
      </c>
      <c r="D2" s="6" t="s">
        <v>13</v>
      </c>
      <c r="E2" s="19" t="s">
        <v>14</v>
      </c>
      <c r="F2" s="19" t="s">
        <v>20</v>
      </c>
      <c r="G2" s="19" t="s">
        <v>2</v>
      </c>
      <c r="H2" s="19" t="s">
        <v>3</v>
      </c>
      <c r="I2" s="19" t="s">
        <v>4</v>
      </c>
      <c r="J2" s="19" t="s">
        <v>5</v>
      </c>
      <c r="K2" s="19" t="s">
        <v>11</v>
      </c>
      <c r="L2" s="20" t="s">
        <v>15</v>
      </c>
      <c r="M2" s="19" t="s">
        <v>2</v>
      </c>
      <c r="N2" s="19" t="s">
        <v>3</v>
      </c>
      <c r="O2" s="19" t="s">
        <v>4</v>
      </c>
      <c r="P2" s="19" t="s">
        <v>5</v>
      </c>
      <c r="Q2" s="19" t="s">
        <v>6</v>
      </c>
      <c r="R2" s="19" t="s">
        <v>7</v>
      </c>
      <c r="S2" s="19" t="s">
        <v>8</v>
      </c>
      <c r="T2" s="19" t="s">
        <v>9</v>
      </c>
      <c r="U2" s="19" t="s">
        <v>21</v>
      </c>
      <c r="V2" s="19" t="s">
        <v>22</v>
      </c>
      <c r="W2" s="20" t="s">
        <v>17</v>
      </c>
      <c r="X2" s="21" t="s">
        <v>18</v>
      </c>
      <c r="Y2" s="22" t="s">
        <v>23</v>
      </c>
      <c r="Z2" s="23" t="s">
        <v>24</v>
      </c>
      <c r="AA2" s="23" t="s">
        <v>25</v>
      </c>
      <c r="AB2" s="24" t="s">
        <v>26</v>
      </c>
      <c r="AC2" s="22" t="s">
        <v>28</v>
      </c>
      <c r="AD2" s="24" t="s">
        <v>27</v>
      </c>
      <c r="AE2" s="230" t="s">
        <v>145</v>
      </c>
      <c r="AF2" s="307" t="s">
        <v>146</v>
      </c>
      <c r="AG2" s="312" t="s">
        <v>148</v>
      </c>
    </row>
    <row r="3" spans="1:33" x14ac:dyDescent="0.2">
      <c r="A3" s="416">
        <v>1</v>
      </c>
      <c r="B3" s="342">
        <v>2121</v>
      </c>
      <c r="C3" s="343" t="s">
        <v>96</v>
      </c>
      <c r="D3" s="343" t="s">
        <v>50</v>
      </c>
      <c r="E3" s="343" t="s">
        <v>51</v>
      </c>
      <c r="F3" s="344" t="s">
        <v>165</v>
      </c>
      <c r="G3" s="60">
        <v>20</v>
      </c>
      <c r="H3" s="61">
        <v>30</v>
      </c>
      <c r="I3" s="61">
        <v>30</v>
      </c>
      <c r="J3" s="62">
        <v>0</v>
      </c>
      <c r="K3" s="63">
        <v>105</v>
      </c>
      <c r="L3" s="345">
        <f t="shared" ref="L3:L34" si="0">0+SUM(G3:J3)</f>
        <v>80</v>
      </c>
      <c r="M3" s="65">
        <v>4</v>
      </c>
      <c r="N3" s="66">
        <v>13</v>
      </c>
      <c r="O3" s="66">
        <v>7</v>
      </c>
      <c r="P3" s="66">
        <v>8</v>
      </c>
      <c r="Q3" s="66">
        <v>6</v>
      </c>
      <c r="R3" s="66">
        <v>3</v>
      </c>
      <c r="S3" s="66">
        <v>7</v>
      </c>
      <c r="T3" s="66">
        <v>5</v>
      </c>
      <c r="U3" s="66">
        <v>4</v>
      </c>
      <c r="V3" s="66">
        <v>20</v>
      </c>
      <c r="W3" s="346">
        <f t="shared" ref="W3:W34" si="1">SUM(M3:V3)</f>
        <v>77</v>
      </c>
      <c r="X3" s="347">
        <f t="shared" ref="X3:X34" si="2">L3+W3</f>
        <v>157</v>
      </c>
      <c r="Y3" s="68">
        <v>2</v>
      </c>
      <c r="Z3" s="69">
        <v>0.12638888888888888</v>
      </c>
      <c r="AA3" s="68">
        <v>3</v>
      </c>
      <c r="AB3" s="69">
        <v>0.21805555555555556</v>
      </c>
      <c r="AC3" s="348">
        <f t="shared" ref="AC3:AC34" si="3">Y3+AA3</f>
        <v>5</v>
      </c>
      <c r="AD3" s="349">
        <f t="shared" ref="AD3:AD34" si="4">Z3+AB3</f>
        <v>0.34444444444444444</v>
      </c>
      <c r="AE3" s="350">
        <v>38</v>
      </c>
      <c r="AF3" s="351">
        <f t="shared" ref="AF3:AF34" si="5">L3+AE3</f>
        <v>118</v>
      </c>
      <c r="AG3" s="429">
        <f t="shared" ref="AG3" si="6">W3+W4+AF3/2+AF4/2</f>
        <v>260</v>
      </c>
    </row>
    <row r="4" spans="1:33" ht="13.5" thickBot="1" x14ac:dyDescent="0.25">
      <c r="A4" s="417"/>
      <c r="B4" s="342">
        <v>2122</v>
      </c>
      <c r="C4" s="343" t="s">
        <v>97</v>
      </c>
      <c r="D4" s="343" t="s">
        <v>50</v>
      </c>
      <c r="E4" s="343" t="s">
        <v>51</v>
      </c>
      <c r="F4" s="344" t="s">
        <v>165</v>
      </c>
      <c r="G4" s="60">
        <v>20</v>
      </c>
      <c r="H4" s="61">
        <v>30</v>
      </c>
      <c r="I4" s="61">
        <v>30</v>
      </c>
      <c r="J4" s="62">
        <v>0</v>
      </c>
      <c r="K4" s="63">
        <v>105</v>
      </c>
      <c r="L4" s="345">
        <f t="shared" si="0"/>
        <v>80</v>
      </c>
      <c r="M4" s="65">
        <v>3</v>
      </c>
      <c r="N4" s="66">
        <v>7</v>
      </c>
      <c r="O4" s="66">
        <v>7</v>
      </c>
      <c r="P4" s="66">
        <v>6</v>
      </c>
      <c r="Q4" s="66">
        <v>7</v>
      </c>
      <c r="R4" s="66">
        <v>3</v>
      </c>
      <c r="S4" s="66">
        <v>7</v>
      </c>
      <c r="T4" s="66">
        <v>4</v>
      </c>
      <c r="U4" s="66">
        <v>3</v>
      </c>
      <c r="V4" s="66">
        <v>18</v>
      </c>
      <c r="W4" s="346">
        <f t="shared" si="1"/>
        <v>65</v>
      </c>
      <c r="X4" s="347">
        <f t="shared" si="2"/>
        <v>145</v>
      </c>
      <c r="Y4" s="68">
        <v>2</v>
      </c>
      <c r="Z4" s="69">
        <v>0.12638888888888888</v>
      </c>
      <c r="AA4" s="68">
        <v>3</v>
      </c>
      <c r="AB4" s="69">
        <v>0.21805555555555556</v>
      </c>
      <c r="AC4" s="348">
        <f t="shared" si="3"/>
        <v>5</v>
      </c>
      <c r="AD4" s="349">
        <f t="shared" si="4"/>
        <v>0.34444444444444444</v>
      </c>
      <c r="AE4" s="350">
        <v>38</v>
      </c>
      <c r="AF4" s="351">
        <f t="shared" si="5"/>
        <v>118</v>
      </c>
      <c r="AG4" s="429"/>
    </row>
    <row r="5" spans="1:33" x14ac:dyDescent="0.2">
      <c r="A5" s="410">
        <v>2</v>
      </c>
      <c r="B5" s="370">
        <v>1191</v>
      </c>
      <c r="C5" s="109" t="s">
        <v>62</v>
      </c>
      <c r="D5" s="109" t="s">
        <v>63</v>
      </c>
      <c r="E5" s="109" t="s">
        <v>64</v>
      </c>
      <c r="F5" s="371" t="s">
        <v>131</v>
      </c>
      <c r="G5" s="308">
        <v>20</v>
      </c>
      <c r="H5" s="309">
        <v>30</v>
      </c>
      <c r="I5" s="309">
        <v>30</v>
      </c>
      <c r="J5" s="310">
        <v>45</v>
      </c>
      <c r="K5" s="311">
        <v>97</v>
      </c>
      <c r="L5" s="372">
        <f t="shared" si="0"/>
        <v>125</v>
      </c>
      <c r="M5" s="373">
        <v>5</v>
      </c>
      <c r="N5" s="374">
        <v>4</v>
      </c>
      <c r="O5" s="374">
        <v>7</v>
      </c>
      <c r="P5" s="374">
        <v>3</v>
      </c>
      <c r="Q5" s="374">
        <v>4</v>
      </c>
      <c r="R5" s="374">
        <v>0</v>
      </c>
      <c r="S5" s="374">
        <v>7</v>
      </c>
      <c r="T5" s="374">
        <v>4</v>
      </c>
      <c r="U5" s="374">
        <v>2</v>
      </c>
      <c r="V5" s="374">
        <v>8</v>
      </c>
      <c r="W5" s="375">
        <f t="shared" si="1"/>
        <v>44</v>
      </c>
      <c r="X5" s="376">
        <f t="shared" si="2"/>
        <v>169</v>
      </c>
      <c r="Y5" s="377">
        <v>2</v>
      </c>
      <c r="Z5" s="378">
        <v>0.12847222222222224</v>
      </c>
      <c r="AA5" s="175">
        <v>3</v>
      </c>
      <c r="AB5" s="176">
        <v>0.16319444444444445</v>
      </c>
      <c r="AC5" s="379">
        <f t="shared" si="3"/>
        <v>5</v>
      </c>
      <c r="AD5" s="380">
        <f t="shared" si="4"/>
        <v>0.29166666666666669</v>
      </c>
      <c r="AE5" s="381">
        <v>40</v>
      </c>
      <c r="AF5" s="382">
        <f t="shared" si="5"/>
        <v>165</v>
      </c>
      <c r="AG5" s="425">
        <f>W5+W6+AF5/2+AF6/2</f>
        <v>257</v>
      </c>
    </row>
    <row r="6" spans="1:33" x14ac:dyDescent="0.2">
      <c r="A6" s="411"/>
      <c r="B6" s="243">
        <v>1192</v>
      </c>
      <c r="C6" s="109" t="s">
        <v>65</v>
      </c>
      <c r="D6" s="109" t="s">
        <v>63</v>
      </c>
      <c r="E6" s="109" t="s">
        <v>64</v>
      </c>
      <c r="F6" s="371" t="s">
        <v>131</v>
      </c>
      <c r="G6" s="308">
        <v>20</v>
      </c>
      <c r="H6" s="309">
        <v>30</v>
      </c>
      <c r="I6" s="309">
        <v>30</v>
      </c>
      <c r="J6" s="310">
        <v>45</v>
      </c>
      <c r="K6" s="311">
        <v>97</v>
      </c>
      <c r="L6" s="244">
        <f t="shared" si="0"/>
        <v>125</v>
      </c>
      <c r="M6" s="172">
        <v>5</v>
      </c>
      <c r="N6" s="173">
        <v>2</v>
      </c>
      <c r="O6" s="173">
        <v>7</v>
      </c>
      <c r="P6" s="173">
        <v>8</v>
      </c>
      <c r="Q6" s="173">
        <v>3</v>
      </c>
      <c r="R6" s="173">
        <v>0</v>
      </c>
      <c r="S6" s="173">
        <v>6</v>
      </c>
      <c r="T6" s="173">
        <v>7</v>
      </c>
      <c r="U6" s="173">
        <v>2</v>
      </c>
      <c r="V6" s="173">
        <v>8</v>
      </c>
      <c r="W6" s="383">
        <f t="shared" si="1"/>
        <v>48</v>
      </c>
      <c r="X6" s="245">
        <f t="shared" si="2"/>
        <v>173</v>
      </c>
      <c r="Y6" s="377">
        <v>2</v>
      </c>
      <c r="Z6" s="378">
        <v>0.12847222222222224</v>
      </c>
      <c r="AA6" s="175">
        <v>3</v>
      </c>
      <c r="AB6" s="176">
        <v>0.16319444444444445</v>
      </c>
      <c r="AC6" s="246">
        <f t="shared" si="3"/>
        <v>5</v>
      </c>
      <c r="AD6" s="247">
        <f t="shared" si="4"/>
        <v>0.29166666666666669</v>
      </c>
      <c r="AE6" s="248">
        <v>40</v>
      </c>
      <c r="AF6" s="384">
        <f t="shared" si="5"/>
        <v>165</v>
      </c>
      <c r="AG6" s="426"/>
    </row>
    <row r="7" spans="1:33" x14ac:dyDescent="0.2">
      <c r="A7" s="412">
        <v>3</v>
      </c>
      <c r="B7" s="362">
        <v>1071</v>
      </c>
      <c r="C7" s="361" t="s">
        <v>41</v>
      </c>
      <c r="D7" s="361" t="s">
        <v>42</v>
      </c>
      <c r="E7" s="361" t="s">
        <v>43</v>
      </c>
      <c r="F7" s="385" t="s">
        <v>141</v>
      </c>
      <c r="G7" s="182">
        <v>20</v>
      </c>
      <c r="H7" s="183">
        <v>30</v>
      </c>
      <c r="I7" s="183">
        <v>0</v>
      </c>
      <c r="J7" s="184">
        <v>45</v>
      </c>
      <c r="K7" s="266">
        <v>120</v>
      </c>
      <c r="L7" s="363">
        <f t="shared" si="0"/>
        <v>95</v>
      </c>
      <c r="M7" s="187">
        <v>6</v>
      </c>
      <c r="N7" s="188">
        <v>11</v>
      </c>
      <c r="O7" s="188">
        <v>7</v>
      </c>
      <c r="P7" s="188">
        <v>7</v>
      </c>
      <c r="Q7" s="188">
        <v>6</v>
      </c>
      <c r="R7" s="188">
        <v>0</v>
      </c>
      <c r="S7" s="188">
        <v>7</v>
      </c>
      <c r="T7" s="188">
        <v>8</v>
      </c>
      <c r="U7" s="188">
        <v>3</v>
      </c>
      <c r="V7" s="188">
        <v>20</v>
      </c>
      <c r="W7" s="364">
        <f t="shared" si="1"/>
        <v>75</v>
      </c>
      <c r="X7" s="365">
        <f t="shared" si="2"/>
        <v>170</v>
      </c>
      <c r="Y7" s="190">
        <v>2</v>
      </c>
      <c r="Z7" s="191">
        <v>0.16805555555555554</v>
      </c>
      <c r="AA7" s="190">
        <v>3</v>
      </c>
      <c r="AB7" s="191">
        <v>0.20416666666666669</v>
      </c>
      <c r="AC7" s="366">
        <f t="shared" si="3"/>
        <v>5</v>
      </c>
      <c r="AD7" s="367">
        <f t="shared" si="4"/>
        <v>0.37222222222222223</v>
      </c>
      <c r="AE7" s="368">
        <v>36</v>
      </c>
      <c r="AF7" s="369">
        <f t="shared" si="5"/>
        <v>131</v>
      </c>
      <c r="AG7" s="427">
        <f>W7+W8+AF7/2+AF8/2</f>
        <v>256</v>
      </c>
    </row>
    <row r="8" spans="1:33" x14ac:dyDescent="0.2">
      <c r="A8" s="413"/>
      <c r="B8" s="362">
        <v>1072</v>
      </c>
      <c r="C8" s="361" t="s">
        <v>44</v>
      </c>
      <c r="D8" s="361" t="s">
        <v>42</v>
      </c>
      <c r="E8" s="361" t="s">
        <v>43</v>
      </c>
      <c r="F8" s="385" t="s">
        <v>141</v>
      </c>
      <c r="G8" s="182">
        <v>20</v>
      </c>
      <c r="H8" s="183">
        <v>30</v>
      </c>
      <c r="I8" s="183">
        <v>0</v>
      </c>
      <c r="J8" s="184">
        <v>45</v>
      </c>
      <c r="K8" s="266">
        <v>120</v>
      </c>
      <c r="L8" s="363">
        <f t="shared" si="0"/>
        <v>95</v>
      </c>
      <c r="M8" s="187">
        <v>4</v>
      </c>
      <c r="N8" s="188">
        <v>6</v>
      </c>
      <c r="O8" s="188">
        <v>5</v>
      </c>
      <c r="P8" s="188">
        <v>9</v>
      </c>
      <c r="Q8" s="188">
        <v>6</v>
      </c>
      <c r="R8" s="188">
        <v>2</v>
      </c>
      <c r="S8" s="188">
        <v>8</v>
      </c>
      <c r="T8" s="188">
        <v>7</v>
      </c>
      <c r="U8" s="188">
        <v>3</v>
      </c>
      <c r="V8" s="188">
        <v>0</v>
      </c>
      <c r="W8" s="364">
        <f t="shared" si="1"/>
        <v>50</v>
      </c>
      <c r="X8" s="365">
        <f t="shared" si="2"/>
        <v>145</v>
      </c>
      <c r="Y8" s="190">
        <v>2</v>
      </c>
      <c r="Z8" s="191">
        <v>0.16805555555555554</v>
      </c>
      <c r="AA8" s="190">
        <v>3</v>
      </c>
      <c r="AB8" s="191">
        <v>0.20416666666666669</v>
      </c>
      <c r="AC8" s="366">
        <f t="shared" si="3"/>
        <v>5</v>
      </c>
      <c r="AD8" s="367">
        <f t="shared" si="4"/>
        <v>0.37222222222222223</v>
      </c>
      <c r="AE8" s="368">
        <v>36</v>
      </c>
      <c r="AF8" s="369">
        <f t="shared" si="5"/>
        <v>131</v>
      </c>
      <c r="AG8" s="427"/>
    </row>
    <row r="9" spans="1:33" x14ac:dyDescent="0.2">
      <c r="A9" s="419">
        <v>4</v>
      </c>
      <c r="B9" s="121">
        <v>1111</v>
      </c>
      <c r="C9" s="122" t="s">
        <v>49</v>
      </c>
      <c r="D9" s="122" t="s">
        <v>50</v>
      </c>
      <c r="E9" s="122" t="s">
        <v>51</v>
      </c>
      <c r="F9" s="123" t="s">
        <v>165</v>
      </c>
      <c r="G9" s="193">
        <v>0</v>
      </c>
      <c r="H9" s="194">
        <v>30</v>
      </c>
      <c r="I9" s="194">
        <v>30</v>
      </c>
      <c r="J9" s="195">
        <v>0</v>
      </c>
      <c r="K9" s="196">
        <v>120</v>
      </c>
      <c r="L9" s="124">
        <f t="shared" si="0"/>
        <v>60</v>
      </c>
      <c r="M9" s="197">
        <v>3</v>
      </c>
      <c r="N9" s="198">
        <v>11</v>
      </c>
      <c r="O9" s="198">
        <v>7</v>
      </c>
      <c r="P9" s="198">
        <v>7</v>
      </c>
      <c r="Q9" s="198">
        <v>7</v>
      </c>
      <c r="R9" s="198">
        <v>2</v>
      </c>
      <c r="S9" s="198">
        <v>12</v>
      </c>
      <c r="T9" s="198">
        <v>8</v>
      </c>
      <c r="U9" s="198">
        <v>4</v>
      </c>
      <c r="V9" s="198">
        <v>20</v>
      </c>
      <c r="W9" s="386">
        <f t="shared" si="1"/>
        <v>81</v>
      </c>
      <c r="X9" s="387">
        <f t="shared" si="2"/>
        <v>141</v>
      </c>
      <c r="Y9" s="200">
        <v>2</v>
      </c>
      <c r="Z9" s="201">
        <v>0.20069444444444443</v>
      </c>
      <c r="AA9" s="200">
        <v>3</v>
      </c>
      <c r="AB9" s="201">
        <v>0.24166666666666667</v>
      </c>
      <c r="AC9" s="324">
        <f t="shared" si="3"/>
        <v>5</v>
      </c>
      <c r="AD9" s="325">
        <f t="shared" si="4"/>
        <v>0.44236111111111109</v>
      </c>
      <c r="AE9" s="326">
        <v>32</v>
      </c>
      <c r="AF9" s="388">
        <f t="shared" si="5"/>
        <v>92</v>
      </c>
      <c r="AG9" s="431">
        <f t="shared" ref="AG9" si="7">W9+W10+AF9/2+AF10/2</f>
        <v>235</v>
      </c>
    </row>
    <row r="10" spans="1:33" x14ac:dyDescent="0.2">
      <c r="A10" s="420"/>
      <c r="B10" s="121">
        <v>1112</v>
      </c>
      <c r="C10" s="122" t="s">
        <v>52</v>
      </c>
      <c r="D10" s="122" t="s">
        <v>50</v>
      </c>
      <c r="E10" s="122" t="s">
        <v>51</v>
      </c>
      <c r="F10" s="123" t="s">
        <v>165</v>
      </c>
      <c r="G10" s="193">
        <v>0</v>
      </c>
      <c r="H10" s="194">
        <v>30</v>
      </c>
      <c r="I10" s="194">
        <v>30</v>
      </c>
      <c r="J10" s="195">
        <v>0</v>
      </c>
      <c r="K10" s="196">
        <v>120</v>
      </c>
      <c r="L10" s="124">
        <f t="shared" si="0"/>
        <v>60</v>
      </c>
      <c r="M10" s="197">
        <v>5</v>
      </c>
      <c r="N10" s="198">
        <v>7</v>
      </c>
      <c r="O10" s="198">
        <v>5</v>
      </c>
      <c r="P10" s="198">
        <v>7</v>
      </c>
      <c r="Q10" s="198">
        <v>6</v>
      </c>
      <c r="R10" s="198">
        <v>0</v>
      </c>
      <c r="S10" s="198">
        <v>4</v>
      </c>
      <c r="T10" s="198">
        <v>7</v>
      </c>
      <c r="U10" s="198">
        <v>2</v>
      </c>
      <c r="V10" s="198">
        <v>19</v>
      </c>
      <c r="W10" s="386">
        <f t="shared" si="1"/>
        <v>62</v>
      </c>
      <c r="X10" s="387">
        <f t="shared" si="2"/>
        <v>122</v>
      </c>
      <c r="Y10" s="200">
        <v>2</v>
      </c>
      <c r="Z10" s="201">
        <v>0.20069444444444443</v>
      </c>
      <c r="AA10" s="200">
        <v>3</v>
      </c>
      <c r="AB10" s="201">
        <v>0.24166666666666667</v>
      </c>
      <c r="AC10" s="324">
        <f t="shared" si="3"/>
        <v>5</v>
      </c>
      <c r="AD10" s="325">
        <f t="shared" si="4"/>
        <v>0.44236111111111109</v>
      </c>
      <c r="AE10" s="326">
        <v>32</v>
      </c>
      <c r="AF10" s="388">
        <f t="shared" si="5"/>
        <v>92</v>
      </c>
      <c r="AG10" s="431"/>
    </row>
    <row r="11" spans="1:33" x14ac:dyDescent="0.2">
      <c r="A11" s="418">
        <v>5</v>
      </c>
      <c r="B11" s="352">
        <v>2021</v>
      </c>
      <c r="C11" s="353" t="s">
        <v>86</v>
      </c>
      <c r="D11" s="353" t="s">
        <v>30</v>
      </c>
      <c r="E11" s="353" t="s">
        <v>31</v>
      </c>
      <c r="F11" s="389" t="s">
        <v>143</v>
      </c>
      <c r="G11" s="203">
        <v>20</v>
      </c>
      <c r="H11" s="204">
        <v>0</v>
      </c>
      <c r="I11" s="204">
        <v>0</v>
      </c>
      <c r="J11" s="205">
        <v>45</v>
      </c>
      <c r="K11" s="206">
        <v>117</v>
      </c>
      <c r="L11" s="354">
        <f t="shared" si="0"/>
        <v>65</v>
      </c>
      <c r="M11" s="207">
        <v>5</v>
      </c>
      <c r="N11" s="208">
        <v>4</v>
      </c>
      <c r="O11" s="208">
        <v>7</v>
      </c>
      <c r="P11" s="208">
        <v>6</v>
      </c>
      <c r="Q11" s="208">
        <v>6</v>
      </c>
      <c r="R11" s="208">
        <v>0</v>
      </c>
      <c r="S11" s="208">
        <v>7</v>
      </c>
      <c r="T11" s="208">
        <v>4</v>
      </c>
      <c r="U11" s="208">
        <v>5</v>
      </c>
      <c r="V11" s="208">
        <v>20</v>
      </c>
      <c r="W11" s="355">
        <f t="shared" si="1"/>
        <v>64</v>
      </c>
      <c r="X11" s="356">
        <f t="shared" si="2"/>
        <v>129</v>
      </c>
      <c r="Y11" s="210">
        <v>2</v>
      </c>
      <c r="Z11" s="211">
        <v>0.31805555555555554</v>
      </c>
      <c r="AA11" s="210">
        <v>3</v>
      </c>
      <c r="AB11" s="211">
        <v>0.15</v>
      </c>
      <c r="AC11" s="357">
        <f t="shared" si="3"/>
        <v>5</v>
      </c>
      <c r="AD11" s="358">
        <f t="shared" si="4"/>
        <v>0.46805555555555556</v>
      </c>
      <c r="AE11" s="359">
        <v>31</v>
      </c>
      <c r="AF11" s="360">
        <f t="shared" si="5"/>
        <v>96</v>
      </c>
      <c r="AG11" s="430">
        <f t="shared" ref="AG11" si="8">W11+W12+AF11/2+AF12/2</f>
        <v>218</v>
      </c>
    </row>
    <row r="12" spans="1:33" x14ac:dyDescent="0.2">
      <c r="A12" s="400"/>
      <c r="B12" s="352">
        <v>2022</v>
      </c>
      <c r="C12" s="353" t="s">
        <v>87</v>
      </c>
      <c r="D12" s="353" t="s">
        <v>30</v>
      </c>
      <c r="E12" s="353" t="s">
        <v>31</v>
      </c>
      <c r="F12" s="389" t="s">
        <v>143</v>
      </c>
      <c r="G12" s="203">
        <v>20</v>
      </c>
      <c r="H12" s="204">
        <v>0</v>
      </c>
      <c r="I12" s="204">
        <v>0</v>
      </c>
      <c r="J12" s="205">
        <v>45</v>
      </c>
      <c r="K12" s="206">
        <v>117</v>
      </c>
      <c r="L12" s="354">
        <f t="shared" si="0"/>
        <v>65</v>
      </c>
      <c r="M12" s="207">
        <v>6</v>
      </c>
      <c r="N12" s="208">
        <v>2</v>
      </c>
      <c r="O12" s="208">
        <v>7</v>
      </c>
      <c r="P12" s="208">
        <v>9</v>
      </c>
      <c r="Q12" s="208">
        <v>10</v>
      </c>
      <c r="R12" s="208">
        <v>0</v>
      </c>
      <c r="S12" s="208">
        <v>5</v>
      </c>
      <c r="T12" s="208">
        <v>7</v>
      </c>
      <c r="U12" s="208">
        <v>3</v>
      </c>
      <c r="V12" s="208">
        <v>9</v>
      </c>
      <c r="W12" s="355">
        <f t="shared" si="1"/>
        <v>58</v>
      </c>
      <c r="X12" s="356">
        <f t="shared" si="2"/>
        <v>123</v>
      </c>
      <c r="Y12" s="210">
        <v>2</v>
      </c>
      <c r="Z12" s="211">
        <v>0.31805555555555554</v>
      </c>
      <c r="AA12" s="210">
        <v>3</v>
      </c>
      <c r="AB12" s="211">
        <v>0.15</v>
      </c>
      <c r="AC12" s="357">
        <f t="shared" si="3"/>
        <v>5</v>
      </c>
      <c r="AD12" s="358">
        <f t="shared" si="4"/>
        <v>0.46805555555555556</v>
      </c>
      <c r="AE12" s="359">
        <v>31</v>
      </c>
      <c r="AF12" s="360">
        <f t="shared" si="5"/>
        <v>96</v>
      </c>
      <c r="AG12" s="430"/>
    </row>
    <row r="13" spans="1:33" x14ac:dyDescent="0.2">
      <c r="A13" s="423">
        <v>6</v>
      </c>
      <c r="B13" s="141">
        <v>2211</v>
      </c>
      <c r="C13" s="142" t="s">
        <v>110</v>
      </c>
      <c r="D13" s="142" t="s">
        <v>111</v>
      </c>
      <c r="E13" s="142" t="s">
        <v>112</v>
      </c>
      <c r="F13" s="143" t="s">
        <v>140</v>
      </c>
      <c r="G13" s="213">
        <v>20</v>
      </c>
      <c r="H13" s="214">
        <v>0</v>
      </c>
      <c r="I13" s="214">
        <v>30</v>
      </c>
      <c r="J13" s="215">
        <v>0</v>
      </c>
      <c r="K13" s="216">
        <v>65</v>
      </c>
      <c r="L13" s="148">
        <f t="shared" si="0"/>
        <v>50</v>
      </c>
      <c r="M13" s="151">
        <v>10</v>
      </c>
      <c r="N13" s="152">
        <v>9</v>
      </c>
      <c r="O13" s="152">
        <v>7</v>
      </c>
      <c r="P13" s="152">
        <v>7</v>
      </c>
      <c r="Q13" s="152">
        <v>6</v>
      </c>
      <c r="R13" s="152">
        <v>0</v>
      </c>
      <c r="S13" s="152">
        <v>6</v>
      </c>
      <c r="T13" s="152">
        <v>5</v>
      </c>
      <c r="U13" s="152">
        <v>5</v>
      </c>
      <c r="V13" s="152">
        <v>20</v>
      </c>
      <c r="W13" s="148">
        <f t="shared" si="1"/>
        <v>75</v>
      </c>
      <c r="X13" s="153">
        <f t="shared" si="2"/>
        <v>125</v>
      </c>
      <c r="Y13" s="149">
        <v>2</v>
      </c>
      <c r="Z13" s="150">
        <v>0.1875</v>
      </c>
      <c r="AA13" s="149">
        <v>3</v>
      </c>
      <c r="AB13" s="150">
        <v>0.16666666666666666</v>
      </c>
      <c r="AC13" s="154">
        <f t="shared" si="3"/>
        <v>5</v>
      </c>
      <c r="AD13" s="303">
        <f t="shared" si="4"/>
        <v>0.35416666666666663</v>
      </c>
      <c r="AE13" s="304">
        <v>37</v>
      </c>
      <c r="AF13" s="390">
        <f t="shared" si="5"/>
        <v>87</v>
      </c>
      <c r="AG13" s="432">
        <f t="shared" ref="AG13" si="9">W13+W14+AF13/2+AF14/2</f>
        <v>216</v>
      </c>
    </row>
    <row r="14" spans="1:33" x14ac:dyDescent="0.2">
      <c r="A14" s="424"/>
      <c r="B14" s="141">
        <v>2212</v>
      </c>
      <c r="C14" s="142" t="s">
        <v>113</v>
      </c>
      <c r="D14" s="142" t="s">
        <v>111</v>
      </c>
      <c r="E14" s="142" t="s">
        <v>112</v>
      </c>
      <c r="F14" s="143" t="s">
        <v>140</v>
      </c>
      <c r="G14" s="213">
        <v>20</v>
      </c>
      <c r="H14" s="214">
        <v>0</v>
      </c>
      <c r="I14" s="214">
        <v>30</v>
      </c>
      <c r="J14" s="215">
        <v>0</v>
      </c>
      <c r="K14" s="216">
        <v>65</v>
      </c>
      <c r="L14" s="148">
        <f t="shared" si="0"/>
        <v>50</v>
      </c>
      <c r="M14" s="151">
        <v>8</v>
      </c>
      <c r="N14" s="152">
        <v>3</v>
      </c>
      <c r="O14" s="152">
        <v>7</v>
      </c>
      <c r="P14" s="152">
        <v>7</v>
      </c>
      <c r="Q14" s="152">
        <v>4</v>
      </c>
      <c r="R14" s="152">
        <v>0</v>
      </c>
      <c r="S14" s="152">
        <v>7</v>
      </c>
      <c r="T14" s="152">
        <v>6</v>
      </c>
      <c r="U14" s="152">
        <v>4</v>
      </c>
      <c r="V14" s="152">
        <v>8</v>
      </c>
      <c r="W14" s="148">
        <f t="shared" si="1"/>
        <v>54</v>
      </c>
      <c r="X14" s="153">
        <f t="shared" si="2"/>
        <v>104</v>
      </c>
      <c r="Y14" s="149">
        <v>2</v>
      </c>
      <c r="Z14" s="150">
        <v>0.1875</v>
      </c>
      <c r="AA14" s="149">
        <v>3</v>
      </c>
      <c r="AB14" s="150">
        <v>0.16666666666666666</v>
      </c>
      <c r="AC14" s="154">
        <f t="shared" si="3"/>
        <v>5</v>
      </c>
      <c r="AD14" s="303">
        <f t="shared" si="4"/>
        <v>0.35416666666666663</v>
      </c>
      <c r="AE14" s="304">
        <v>37</v>
      </c>
      <c r="AF14" s="390">
        <f t="shared" si="5"/>
        <v>87</v>
      </c>
      <c r="AG14" s="432"/>
    </row>
    <row r="15" spans="1:33" x14ac:dyDescent="0.2">
      <c r="A15" s="421">
        <v>7</v>
      </c>
      <c r="B15" s="3">
        <v>2061</v>
      </c>
      <c r="C15" s="27" t="s">
        <v>90</v>
      </c>
      <c r="D15" s="27" t="s">
        <v>38</v>
      </c>
      <c r="E15" s="27" t="s">
        <v>39</v>
      </c>
      <c r="F15" s="50" t="s">
        <v>126</v>
      </c>
      <c r="G15" s="51">
        <v>20</v>
      </c>
      <c r="H15" s="52">
        <v>0</v>
      </c>
      <c r="I15" s="52">
        <v>30</v>
      </c>
      <c r="J15" s="53">
        <v>0</v>
      </c>
      <c r="K15" s="56">
        <v>80</v>
      </c>
      <c r="L15" s="44">
        <f t="shared" si="0"/>
        <v>50</v>
      </c>
      <c r="M15" s="45">
        <v>5</v>
      </c>
      <c r="N15" s="46">
        <v>7</v>
      </c>
      <c r="O15" s="46">
        <v>7</v>
      </c>
      <c r="P15" s="46">
        <v>7</v>
      </c>
      <c r="Q15" s="46">
        <v>4</v>
      </c>
      <c r="R15" s="46">
        <v>2</v>
      </c>
      <c r="S15" s="46">
        <v>6</v>
      </c>
      <c r="T15" s="46">
        <v>6</v>
      </c>
      <c r="U15" s="46">
        <v>7</v>
      </c>
      <c r="V15" s="46">
        <v>20</v>
      </c>
      <c r="W15" s="44">
        <f t="shared" si="1"/>
        <v>71</v>
      </c>
      <c r="X15" s="47">
        <f t="shared" si="2"/>
        <v>121</v>
      </c>
      <c r="Y15" s="39">
        <v>2</v>
      </c>
      <c r="Z15" s="40">
        <v>6.5277777777777782E-2</v>
      </c>
      <c r="AA15" s="39">
        <v>3</v>
      </c>
      <c r="AB15" s="40">
        <v>0.36388888888888887</v>
      </c>
      <c r="AC15" s="48">
        <f t="shared" si="3"/>
        <v>5</v>
      </c>
      <c r="AD15" s="228">
        <f t="shared" si="4"/>
        <v>0.42916666666666664</v>
      </c>
      <c r="AE15" s="231">
        <v>33</v>
      </c>
      <c r="AF15" s="338">
        <f t="shared" si="5"/>
        <v>83</v>
      </c>
      <c r="AG15" s="428">
        <f t="shared" ref="AG15" si="10">W15+W16+AF15/2+AF16/2</f>
        <v>214</v>
      </c>
    </row>
    <row r="16" spans="1:33" x14ac:dyDescent="0.2">
      <c r="A16" s="422"/>
      <c r="B16" s="3">
        <v>2062</v>
      </c>
      <c r="C16" s="27" t="s">
        <v>91</v>
      </c>
      <c r="D16" s="27" t="s">
        <v>38</v>
      </c>
      <c r="E16" s="27" t="s">
        <v>39</v>
      </c>
      <c r="F16" s="50" t="s">
        <v>126</v>
      </c>
      <c r="G16" s="51">
        <v>20</v>
      </c>
      <c r="H16" s="52">
        <v>0</v>
      </c>
      <c r="I16" s="52">
        <v>30</v>
      </c>
      <c r="J16" s="53">
        <v>0</v>
      </c>
      <c r="K16" s="56">
        <v>80</v>
      </c>
      <c r="L16" s="44">
        <f t="shared" si="0"/>
        <v>50</v>
      </c>
      <c r="M16" s="45">
        <v>4</v>
      </c>
      <c r="N16" s="46">
        <v>1</v>
      </c>
      <c r="O16" s="46">
        <v>7</v>
      </c>
      <c r="P16" s="46">
        <v>6</v>
      </c>
      <c r="Q16" s="46">
        <v>4</v>
      </c>
      <c r="R16" s="46">
        <v>3</v>
      </c>
      <c r="S16" s="46">
        <v>5</v>
      </c>
      <c r="T16" s="46">
        <v>6</v>
      </c>
      <c r="U16" s="46">
        <v>4</v>
      </c>
      <c r="V16" s="46">
        <v>20</v>
      </c>
      <c r="W16" s="44">
        <f t="shared" si="1"/>
        <v>60</v>
      </c>
      <c r="X16" s="47">
        <f t="shared" si="2"/>
        <v>110</v>
      </c>
      <c r="Y16" s="39">
        <v>2</v>
      </c>
      <c r="Z16" s="40">
        <v>6.5277777777777782E-2</v>
      </c>
      <c r="AA16" s="39">
        <v>3</v>
      </c>
      <c r="AB16" s="40">
        <v>0.36388888888888887</v>
      </c>
      <c r="AC16" s="48">
        <f t="shared" si="3"/>
        <v>5</v>
      </c>
      <c r="AD16" s="228">
        <f t="shared" si="4"/>
        <v>0.42916666666666664</v>
      </c>
      <c r="AE16" s="231">
        <v>33</v>
      </c>
      <c r="AF16" s="338">
        <f t="shared" si="5"/>
        <v>83</v>
      </c>
      <c r="AG16" s="428"/>
    </row>
    <row r="17" spans="1:33" x14ac:dyDescent="0.2">
      <c r="A17" s="414">
        <v>8</v>
      </c>
      <c r="B17" s="330">
        <v>1051</v>
      </c>
      <c r="C17" s="95" t="s">
        <v>37</v>
      </c>
      <c r="D17" s="95" t="s">
        <v>38</v>
      </c>
      <c r="E17" s="95" t="s">
        <v>39</v>
      </c>
      <c r="F17" s="96" t="s">
        <v>126</v>
      </c>
      <c r="G17" s="51">
        <v>20</v>
      </c>
      <c r="H17" s="52">
        <v>0</v>
      </c>
      <c r="I17" s="52">
        <v>30</v>
      </c>
      <c r="J17" s="53">
        <v>45</v>
      </c>
      <c r="K17" s="54">
        <v>120</v>
      </c>
      <c r="L17" s="331">
        <f t="shared" si="0"/>
        <v>95</v>
      </c>
      <c r="M17" s="45">
        <v>5</v>
      </c>
      <c r="N17" s="46">
        <v>1</v>
      </c>
      <c r="O17" s="46">
        <v>5</v>
      </c>
      <c r="P17" s="46">
        <v>4</v>
      </c>
      <c r="Q17" s="46">
        <v>2</v>
      </c>
      <c r="R17" s="46">
        <v>0</v>
      </c>
      <c r="S17" s="46">
        <v>5</v>
      </c>
      <c r="T17" s="46">
        <v>4</v>
      </c>
      <c r="U17" s="46">
        <v>0</v>
      </c>
      <c r="V17" s="46">
        <v>8</v>
      </c>
      <c r="W17" s="336">
        <f t="shared" si="1"/>
        <v>34</v>
      </c>
      <c r="X17" s="332">
        <f t="shared" si="2"/>
        <v>129</v>
      </c>
      <c r="Y17" s="39">
        <v>2</v>
      </c>
      <c r="Z17" s="40">
        <v>0.3888888888888889</v>
      </c>
      <c r="AA17" s="39">
        <v>3</v>
      </c>
      <c r="AB17" s="40">
        <v>0.32500000000000001</v>
      </c>
      <c r="AC17" s="333">
        <f t="shared" si="3"/>
        <v>5</v>
      </c>
      <c r="AD17" s="334">
        <f t="shared" si="4"/>
        <v>0.71388888888888891</v>
      </c>
      <c r="AE17" s="335">
        <v>23</v>
      </c>
      <c r="AF17" s="337">
        <f t="shared" si="5"/>
        <v>118</v>
      </c>
      <c r="AG17" s="428">
        <f t="shared" ref="AG17" si="11">W17+W18+AF17/2+AF18/2</f>
        <v>208</v>
      </c>
    </row>
    <row r="18" spans="1:33" x14ac:dyDescent="0.2">
      <c r="A18" s="415"/>
      <c r="B18" s="330">
        <v>1052</v>
      </c>
      <c r="C18" s="95" t="s">
        <v>40</v>
      </c>
      <c r="D18" s="95" t="s">
        <v>38</v>
      </c>
      <c r="E18" s="95" t="s">
        <v>39</v>
      </c>
      <c r="F18" s="96" t="s">
        <v>126</v>
      </c>
      <c r="G18" s="51">
        <v>20</v>
      </c>
      <c r="H18" s="52">
        <v>0</v>
      </c>
      <c r="I18" s="52">
        <v>30</v>
      </c>
      <c r="J18" s="53">
        <v>45</v>
      </c>
      <c r="K18" s="54">
        <v>120</v>
      </c>
      <c r="L18" s="331">
        <f t="shared" si="0"/>
        <v>95</v>
      </c>
      <c r="M18" s="45">
        <v>5</v>
      </c>
      <c r="N18" s="46">
        <v>2</v>
      </c>
      <c r="O18" s="46">
        <v>6</v>
      </c>
      <c r="P18" s="46">
        <v>9</v>
      </c>
      <c r="Q18" s="46">
        <v>2</v>
      </c>
      <c r="R18" s="46">
        <v>0</v>
      </c>
      <c r="S18" s="46">
        <v>11</v>
      </c>
      <c r="T18" s="46">
        <v>8</v>
      </c>
      <c r="U18" s="46">
        <v>5</v>
      </c>
      <c r="V18" s="46">
        <v>8</v>
      </c>
      <c r="W18" s="336">
        <f t="shared" si="1"/>
        <v>56</v>
      </c>
      <c r="X18" s="332">
        <f t="shared" si="2"/>
        <v>151</v>
      </c>
      <c r="Y18" s="39">
        <v>2</v>
      </c>
      <c r="Z18" s="40">
        <v>0.3888888888888889</v>
      </c>
      <c r="AA18" s="39">
        <v>3</v>
      </c>
      <c r="AB18" s="40">
        <v>0.32500000000000001</v>
      </c>
      <c r="AC18" s="333">
        <f t="shared" si="3"/>
        <v>5</v>
      </c>
      <c r="AD18" s="334">
        <f t="shared" si="4"/>
        <v>0.71388888888888891</v>
      </c>
      <c r="AE18" s="335">
        <v>23</v>
      </c>
      <c r="AF18" s="337">
        <f t="shared" si="5"/>
        <v>118</v>
      </c>
      <c r="AG18" s="428"/>
    </row>
    <row r="19" spans="1:33" x14ac:dyDescent="0.2">
      <c r="A19" s="421">
        <v>9</v>
      </c>
      <c r="B19" s="3">
        <v>2201</v>
      </c>
      <c r="C19" s="27" t="s">
        <v>106</v>
      </c>
      <c r="D19" s="27" t="s">
        <v>107</v>
      </c>
      <c r="E19" s="27" t="s">
        <v>108</v>
      </c>
      <c r="F19" s="50" t="s">
        <v>134</v>
      </c>
      <c r="G19" s="51">
        <v>20</v>
      </c>
      <c r="H19" s="52">
        <v>0</v>
      </c>
      <c r="I19" s="52">
        <v>0</v>
      </c>
      <c r="J19" s="53">
        <v>45</v>
      </c>
      <c r="K19" s="56">
        <v>120</v>
      </c>
      <c r="L19" s="44">
        <f t="shared" si="0"/>
        <v>65</v>
      </c>
      <c r="M19" s="45">
        <v>6</v>
      </c>
      <c r="N19" s="46">
        <v>5</v>
      </c>
      <c r="O19" s="46">
        <v>7</v>
      </c>
      <c r="P19" s="46">
        <v>3</v>
      </c>
      <c r="Q19" s="46">
        <v>4</v>
      </c>
      <c r="R19" s="46">
        <v>0</v>
      </c>
      <c r="S19" s="46">
        <v>7</v>
      </c>
      <c r="T19" s="46">
        <v>6</v>
      </c>
      <c r="U19" s="46">
        <v>6</v>
      </c>
      <c r="V19" s="46">
        <v>8</v>
      </c>
      <c r="W19" s="44">
        <f t="shared" si="1"/>
        <v>52</v>
      </c>
      <c r="X19" s="47">
        <f t="shared" si="2"/>
        <v>117</v>
      </c>
      <c r="Y19" s="39">
        <v>2</v>
      </c>
      <c r="Z19" s="40">
        <v>0.41666666666666669</v>
      </c>
      <c r="AA19" s="39">
        <v>3</v>
      </c>
      <c r="AB19" s="40">
        <v>0.19097222222222221</v>
      </c>
      <c r="AC19" s="48">
        <f t="shared" si="3"/>
        <v>5</v>
      </c>
      <c r="AD19" s="228">
        <f t="shared" si="4"/>
        <v>0.60763888888888884</v>
      </c>
      <c r="AE19" s="231">
        <v>25</v>
      </c>
      <c r="AF19" s="338">
        <f t="shared" si="5"/>
        <v>90</v>
      </c>
      <c r="AG19" s="428">
        <f t="shared" ref="AG19" si="12">W19+W20+AF19/2+AF20/2</f>
        <v>197</v>
      </c>
    </row>
    <row r="20" spans="1:33" x14ac:dyDescent="0.2">
      <c r="A20" s="422"/>
      <c r="B20" s="3">
        <v>2202</v>
      </c>
      <c r="C20" s="27" t="s">
        <v>109</v>
      </c>
      <c r="D20" s="27" t="s">
        <v>107</v>
      </c>
      <c r="E20" s="27" t="s">
        <v>108</v>
      </c>
      <c r="F20" s="50" t="s">
        <v>134</v>
      </c>
      <c r="G20" s="51">
        <v>20</v>
      </c>
      <c r="H20" s="52">
        <v>0</v>
      </c>
      <c r="I20" s="52">
        <v>0</v>
      </c>
      <c r="J20" s="53">
        <v>45</v>
      </c>
      <c r="K20" s="56">
        <v>120</v>
      </c>
      <c r="L20" s="44">
        <f t="shared" si="0"/>
        <v>65</v>
      </c>
      <c r="M20" s="45">
        <v>4</v>
      </c>
      <c r="N20" s="46">
        <v>4</v>
      </c>
      <c r="O20" s="46">
        <v>7</v>
      </c>
      <c r="P20" s="46">
        <v>6</v>
      </c>
      <c r="Q20" s="46">
        <v>5</v>
      </c>
      <c r="R20" s="46">
        <v>2</v>
      </c>
      <c r="S20" s="46">
        <v>7</v>
      </c>
      <c r="T20" s="46">
        <v>5</v>
      </c>
      <c r="U20" s="46">
        <v>3</v>
      </c>
      <c r="V20" s="46">
        <v>12</v>
      </c>
      <c r="W20" s="44">
        <f t="shared" si="1"/>
        <v>55</v>
      </c>
      <c r="X20" s="47">
        <f t="shared" si="2"/>
        <v>120</v>
      </c>
      <c r="Y20" s="39">
        <v>2</v>
      </c>
      <c r="Z20" s="40">
        <v>0.41666666666666669</v>
      </c>
      <c r="AA20" s="39">
        <v>3</v>
      </c>
      <c r="AB20" s="40">
        <v>0.19097222222222221</v>
      </c>
      <c r="AC20" s="48">
        <f t="shared" si="3"/>
        <v>5</v>
      </c>
      <c r="AD20" s="228">
        <f t="shared" si="4"/>
        <v>0.60763888888888884</v>
      </c>
      <c r="AE20" s="231">
        <v>25</v>
      </c>
      <c r="AF20" s="338">
        <f t="shared" si="5"/>
        <v>90</v>
      </c>
      <c r="AG20" s="428"/>
    </row>
    <row r="21" spans="1:33" x14ac:dyDescent="0.2">
      <c r="A21" s="421">
        <v>10</v>
      </c>
      <c r="B21" s="3">
        <v>2081</v>
      </c>
      <c r="C21" s="27" t="s">
        <v>92</v>
      </c>
      <c r="D21" s="27" t="s">
        <v>42</v>
      </c>
      <c r="E21" s="27" t="s">
        <v>43</v>
      </c>
      <c r="F21" s="55" t="s">
        <v>141</v>
      </c>
      <c r="G21" s="51">
        <v>20</v>
      </c>
      <c r="H21" s="52">
        <v>0</v>
      </c>
      <c r="I21" s="52">
        <v>30</v>
      </c>
      <c r="J21" s="53">
        <v>0</v>
      </c>
      <c r="K21" s="56">
        <v>60</v>
      </c>
      <c r="L21" s="44">
        <f t="shared" si="0"/>
        <v>50</v>
      </c>
      <c r="M21" s="45">
        <v>5</v>
      </c>
      <c r="N21" s="46">
        <v>7</v>
      </c>
      <c r="O21" s="46">
        <v>7</v>
      </c>
      <c r="P21" s="46">
        <v>5</v>
      </c>
      <c r="Q21" s="46">
        <v>9</v>
      </c>
      <c r="R21" s="46">
        <v>0</v>
      </c>
      <c r="S21" s="46">
        <v>4</v>
      </c>
      <c r="T21" s="46">
        <v>4</v>
      </c>
      <c r="U21" s="46">
        <v>5</v>
      </c>
      <c r="V21" s="46">
        <v>14</v>
      </c>
      <c r="W21" s="44">
        <f t="shared" si="1"/>
        <v>60</v>
      </c>
      <c r="X21" s="47">
        <f t="shared" si="2"/>
        <v>110</v>
      </c>
      <c r="Y21" s="39">
        <v>2</v>
      </c>
      <c r="Z21" s="40">
        <v>0.19236111111111112</v>
      </c>
      <c r="AA21" s="39">
        <v>3</v>
      </c>
      <c r="AB21" s="40">
        <v>0.31458333333333333</v>
      </c>
      <c r="AC21" s="48">
        <f t="shared" si="3"/>
        <v>5</v>
      </c>
      <c r="AD21" s="228">
        <f t="shared" si="4"/>
        <v>0.50694444444444442</v>
      </c>
      <c r="AE21" s="231">
        <v>29</v>
      </c>
      <c r="AF21" s="338">
        <f t="shared" si="5"/>
        <v>79</v>
      </c>
      <c r="AG21" s="428">
        <f t="shared" ref="AG21" si="13">W21+W22+AF21/2+AF22/2</f>
        <v>181</v>
      </c>
    </row>
    <row r="22" spans="1:33" x14ac:dyDescent="0.2">
      <c r="A22" s="422"/>
      <c r="B22" s="3">
        <v>2082</v>
      </c>
      <c r="C22" s="27" t="s">
        <v>93</v>
      </c>
      <c r="D22" s="27" t="s">
        <v>42</v>
      </c>
      <c r="E22" s="27" t="s">
        <v>43</v>
      </c>
      <c r="F22" s="55" t="s">
        <v>141</v>
      </c>
      <c r="G22" s="51">
        <v>20</v>
      </c>
      <c r="H22" s="52">
        <v>0</v>
      </c>
      <c r="I22" s="52">
        <v>30</v>
      </c>
      <c r="J22" s="53">
        <v>0</v>
      </c>
      <c r="K22" s="56">
        <v>60</v>
      </c>
      <c r="L22" s="44">
        <f t="shared" si="0"/>
        <v>50</v>
      </c>
      <c r="M22" s="45">
        <v>4</v>
      </c>
      <c r="N22" s="46">
        <v>2</v>
      </c>
      <c r="O22" s="46">
        <v>5</v>
      </c>
      <c r="P22" s="46">
        <v>4</v>
      </c>
      <c r="Q22" s="46">
        <v>3</v>
      </c>
      <c r="R22" s="46">
        <v>0</v>
      </c>
      <c r="S22" s="46">
        <v>3</v>
      </c>
      <c r="T22" s="46">
        <v>5</v>
      </c>
      <c r="U22" s="46">
        <v>4</v>
      </c>
      <c r="V22" s="46">
        <v>12</v>
      </c>
      <c r="W22" s="44">
        <f t="shared" si="1"/>
        <v>42</v>
      </c>
      <c r="X22" s="47">
        <f t="shared" si="2"/>
        <v>92</v>
      </c>
      <c r="Y22" s="39">
        <v>2</v>
      </c>
      <c r="Z22" s="40">
        <v>0.19236111111111112</v>
      </c>
      <c r="AA22" s="39">
        <v>3</v>
      </c>
      <c r="AB22" s="40">
        <v>0.31458333333333333</v>
      </c>
      <c r="AC22" s="48">
        <f t="shared" si="3"/>
        <v>5</v>
      </c>
      <c r="AD22" s="228">
        <f t="shared" si="4"/>
        <v>0.50694444444444442</v>
      </c>
      <c r="AE22" s="231">
        <v>29</v>
      </c>
      <c r="AF22" s="338">
        <f t="shared" si="5"/>
        <v>79</v>
      </c>
      <c r="AG22" s="428"/>
    </row>
    <row r="23" spans="1:33" x14ac:dyDescent="0.2">
      <c r="A23" s="421">
        <v>11</v>
      </c>
      <c r="B23" s="3">
        <v>1091</v>
      </c>
      <c r="C23" s="27" t="s">
        <v>45</v>
      </c>
      <c r="D23" s="27" t="s">
        <v>46</v>
      </c>
      <c r="E23" s="27" t="s">
        <v>47</v>
      </c>
      <c r="F23" s="50" t="s">
        <v>132</v>
      </c>
      <c r="G23" s="51">
        <v>20</v>
      </c>
      <c r="H23" s="52">
        <v>0</v>
      </c>
      <c r="I23" s="52">
        <v>30</v>
      </c>
      <c r="J23" s="53">
        <v>0</v>
      </c>
      <c r="K23" s="54">
        <v>100</v>
      </c>
      <c r="L23" s="44">
        <f t="shared" si="0"/>
        <v>50</v>
      </c>
      <c r="M23" s="45">
        <v>6</v>
      </c>
      <c r="N23" s="46">
        <v>1</v>
      </c>
      <c r="O23" s="46">
        <v>4</v>
      </c>
      <c r="P23" s="46">
        <v>5</v>
      </c>
      <c r="Q23" s="46">
        <v>4</v>
      </c>
      <c r="R23" s="46">
        <v>0</v>
      </c>
      <c r="S23" s="46">
        <v>4</v>
      </c>
      <c r="T23" s="46">
        <v>8</v>
      </c>
      <c r="U23" s="46">
        <v>0</v>
      </c>
      <c r="V23" s="46">
        <v>0</v>
      </c>
      <c r="W23" s="44">
        <f t="shared" si="1"/>
        <v>32</v>
      </c>
      <c r="X23" s="47">
        <f t="shared" si="2"/>
        <v>82</v>
      </c>
      <c r="Y23" s="39">
        <v>2</v>
      </c>
      <c r="Z23" s="40">
        <v>6.5972222222222224E-2</v>
      </c>
      <c r="AA23" s="39">
        <v>3</v>
      </c>
      <c r="AB23" s="40">
        <v>0.22569444444444445</v>
      </c>
      <c r="AC23" s="48">
        <f t="shared" si="3"/>
        <v>5</v>
      </c>
      <c r="AD23" s="228">
        <f t="shared" si="4"/>
        <v>0.29166666666666669</v>
      </c>
      <c r="AE23" s="231">
        <v>40</v>
      </c>
      <c r="AF23" s="338">
        <f t="shared" si="5"/>
        <v>90</v>
      </c>
      <c r="AG23" s="428">
        <f t="shared" ref="AG23" si="14">W23+W24+AF23/2+AF24/2</f>
        <v>172</v>
      </c>
    </row>
    <row r="24" spans="1:33" x14ac:dyDescent="0.2">
      <c r="A24" s="422"/>
      <c r="B24" s="3">
        <v>1092</v>
      </c>
      <c r="C24" s="27" t="s">
        <v>48</v>
      </c>
      <c r="D24" s="27" t="s">
        <v>46</v>
      </c>
      <c r="E24" s="27" t="s">
        <v>47</v>
      </c>
      <c r="F24" s="50" t="s">
        <v>132</v>
      </c>
      <c r="G24" s="51">
        <v>20</v>
      </c>
      <c r="H24" s="52">
        <v>0</v>
      </c>
      <c r="I24" s="52">
        <v>30</v>
      </c>
      <c r="J24" s="53">
        <v>0</v>
      </c>
      <c r="K24" s="54">
        <v>100</v>
      </c>
      <c r="L24" s="44">
        <f t="shared" si="0"/>
        <v>50</v>
      </c>
      <c r="M24" s="45">
        <v>4</v>
      </c>
      <c r="N24" s="46">
        <v>3</v>
      </c>
      <c r="O24" s="46">
        <v>4</v>
      </c>
      <c r="P24" s="46">
        <v>5</v>
      </c>
      <c r="Q24" s="46">
        <v>4</v>
      </c>
      <c r="R24" s="46">
        <v>2</v>
      </c>
      <c r="S24" s="46">
        <v>2</v>
      </c>
      <c r="T24" s="46">
        <v>5</v>
      </c>
      <c r="U24" s="46">
        <v>1</v>
      </c>
      <c r="V24" s="46">
        <v>20</v>
      </c>
      <c r="W24" s="44">
        <f t="shared" si="1"/>
        <v>50</v>
      </c>
      <c r="X24" s="47">
        <f t="shared" si="2"/>
        <v>100</v>
      </c>
      <c r="Y24" s="39">
        <v>2</v>
      </c>
      <c r="Z24" s="40">
        <v>6.5972222222222224E-2</v>
      </c>
      <c r="AA24" s="39">
        <v>3</v>
      </c>
      <c r="AB24" s="40">
        <v>0.22569444444444445</v>
      </c>
      <c r="AC24" s="48">
        <f t="shared" si="3"/>
        <v>5</v>
      </c>
      <c r="AD24" s="228">
        <f t="shared" si="4"/>
        <v>0.29166666666666669</v>
      </c>
      <c r="AE24" s="231">
        <v>40</v>
      </c>
      <c r="AF24" s="338">
        <f t="shared" si="5"/>
        <v>90</v>
      </c>
      <c r="AG24" s="428"/>
    </row>
    <row r="25" spans="1:33" x14ac:dyDescent="0.2">
      <c r="A25" s="421">
        <v>12</v>
      </c>
      <c r="B25" s="3">
        <v>1011</v>
      </c>
      <c r="C25" s="27" t="s">
        <v>29</v>
      </c>
      <c r="D25" s="27" t="s">
        <v>30</v>
      </c>
      <c r="E25" s="27" t="s">
        <v>31</v>
      </c>
      <c r="F25" s="98" t="s">
        <v>143</v>
      </c>
      <c r="G25" s="51">
        <v>20</v>
      </c>
      <c r="H25" s="52">
        <v>0</v>
      </c>
      <c r="I25" s="52">
        <v>0</v>
      </c>
      <c r="J25" s="53">
        <v>0</v>
      </c>
      <c r="K25" s="56">
        <v>95</v>
      </c>
      <c r="L25" s="44">
        <f t="shared" si="0"/>
        <v>20</v>
      </c>
      <c r="M25" s="45">
        <v>3</v>
      </c>
      <c r="N25" s="46">
        <v>9</v>
      </c>
      <c r="O25" s="46">
        <v>7</v>
      </c>
      <c r="P25" s="46">
        <v>7</v>
      </c>
      <c r="Q25" s="46">
        <v>6</v>
      </c>
      <c r="R25" s="46">
        <v>2</v>
      </c>
      <c r="S25" s="46">
        <v>8</v>
      </c>
      <c r="T25" s="46">
        <v>6</v>
      </c>
      <c r="U25" s="46">
        <v>4</v>
      </c>
      <c r="V25" s="46">
        <v>11</v>
      </c>
      <c r="W25" s="44">
        <f t="shared" si="1"/>
        <v>63</v>
      </c>
      <c r="X25" s="47">
        <f t="shared" si="2"/>
        <v>83</v>
      </c>
      <c r="Y25" s="39">
        <v>2</v>
      </c>
      <c r="Z25" s="40">
        <v>0.375</v>
      </c>
      <c r="AA25" s="39">
        <v>3</v>
      </c>
      <c r="AB25" s="40">
        <v>0.17777777777777778</v>
      </c>
      <c r="AC25" s="48">
        <f t="shared" si="3"/>
        <v>5</v>
      </c>
      <c r="AD25" s="228">
        <f t="shared" si="4"/>
        <v>0.55277777777777781</v>
      </c>
      <c r="AE25" s="231">
        <v>28</v>
      </c>
      <c r="AF25" s="338">
        <f t="shared" si="5"/>
        <v>48</v>
      </c>
      <c r="AG25" s="428">
        <f t="shared" ref="AG25" si="15">W25+W26+AF25/2+AF26/2</f>
        <v>162</v>
      </c>
    </row>
    <row r="26" spans="1:33" x14ac:dyDescent="0.2">
      <c r="A26" s="422"/>
      <c r="B26" s="3">
        <v>1012</v>
      </c>
      <c r="C26" s="27" t="s">
        <v>32</v>
      </c>
      <c r="D26" s="27" t="s">
        <v>30</v>
      </c>
      <c r="E26" s="27" t="s">
        <v>31</v>
      </c>
      <c r="F26" s="98" t="s">
        <v>143</v>
      </c>
      <c r="G26" s="51">
        <v>20</v>
      </c>
      <c r="H26" s="52">
        <v>0</v>
      </c>
      <c r="I26" s="52">
        <v>0</v>
      </c>
      <c r="J26" s="53">
        <v>0</v>
      </c>
      <c r="K26" s="56">
        <v>95</v>
      </c>
      <c r="L26" s="44">
        <f t="shared" si="0"/>
        <v>20</v>
      </c>
      <c r="M26" s="45">
        <v>4</v>
      </c>
      <c r="N26" s="46">
        <v>3</v>
      </c>
      <c r="O26" s="46">
        <v>7</v>
      </c>
      <c r="P26" s="46">
        <v>6</v>
      </c>
      <c r="Q26" s="46">
        <v>4</v>
      </c>
      <c r="R26" s="46">
        <v>3</v>
      </c>
      <c r="S26" s="46">
        <v>5</v>
      </c>
      <c r="T26" s="46">
        <v>4</v>
      </c>
      <c r="U26" s="46">
        <v>4</v>
      </c>
      <c r="V26" s="46">
        <v>11</v>
      </c>
      <c r="W26" s="44">
        <f t="shared" si="1"/>
        <v>51</v>
      </c>
      <c r="X26" s="47">
        <f t="shared" si="2"/>
        <v>71</v>
      </c>
      <c r="Y26" s="39">
        <v>2</v>
      </c>
      <c r="Z26" s="40">
        <v>0.375</v>
      </c>
      <c r="AA26" s="39">
        <v>3</v>
      </c>
      <c r="AB26" s="40">
        <v>0.17777777777777778</v>
      </c>
      <c r="AC26" s="48">
        <f t="shared" si="3"/>
        <v>5</v>
      </c>
      <c r="AD26" s="228">
        <f t="shared" si="4"/>
        <v>0.55277777777777781</v>
      </c>
      <c r="AE26" s="231">
        <v>28</v>
      </c>
      <c r="AF26" s="338">
        <f t="shared" si="5"/>
        <v>48</v>
      </c>
      <c r="AG26" s="428"/>
    </row>
    <row r="27" spans="1:33" x14ac:dyDescent="0.2">
      <c r="A27" s="421">
        <v>13</v>
      </c>
      <c r="B27" s="3">
        <v>2171</v>
      </c>
      <c r="C27" s="27" t="s">
        <v>104</v>
      </c>
      <c r="D27" s="27" t="s">
        <v>56</v>
      </c>
      <c r="E27" s="27" t="s">
        <v>57</v>
      </c>
      <c r="F27" s="50" t="s">
        <v>128</v>
      </c>
      <c r="G27" s="51">
        <v>20</v>
      </c>
      <c r="H27" s="52">
        <v>0</v>
      </c>
      <c r="I27" s="52">
        <v>0</v>
      </c>
      <c r="J27" s="53">
        <v>0</v>
      </c>
      <c r="K27" s="56">
        <v>50</v>
      </c>
      <c r="L27" s="44">
        <f t="shared" si="0"/>
        <v>20</v>
      </c>
      <c r="M27" s="45">
        <v>7</v>
      </c>
      <c r="N27" s="46">
        <v>7</v>
      </c>
      <c r="O27" s="46">
        <v>7</v>
      </c>
      <c r="P27" s="46">
        <v>7</v>
      </c>
      <c r="Q27" s="46">
        <v>7</v>
      </c>
      <c r="R27" s="46">
        <v>0</v>
      </c>
      <c r="S27" s="46">
        <v>8</v>
      </c>
      <c r="T27" s="46">
        <v>8</v>
      </c>
      <c r="U27" s="46">
        <v>3</v>
      </c>
      <c r="V27" s="46">
        <v>20</v>
      </c>
      <c r="W27" s="44">
        <f t="shared" si="1"/>
        <v>74</v>
      </c>
      <c r="X27" s="47">
        <f t="shared" si="2"/>
        <v>94</v>
      </c>
      <c r="Y27" s="39">
        <v>2</v>
      </c>
      <c r="Z27" s="40">
        <v>0.31944444444444448</v>
      </c>
      <c r="AA27" s="39">
        <v>3</v>
      </c>
      <c r="AB27" s="40">
        <v>0.3611111111111111</v>
      </c>
      <c r="AC27" s="48">
        <f t="shared" si="3"/>
        <v>5</v>
      </c>
      <c r="AD27" s="228">
        <f t="shared" si="4"/>
        <v>0.68055555555555558</v>
      </c>
      <c r="AE27" s="231">
        <v>24</v>
      </c>
      <c r="AF27" s="338">
        <f t="shared" si="5"/>
        <v>44</v>
      </c>
      <c r="AG27" s="428">
        <f t="shared" ref="AG27" si="16">W27+W28+AF27/2+AF28/2</f>
        <v>161</v>
      </c>
    </row>
    <row r="28" spans="1:33" x14ac:dyDescent="0.2">
      <c r="A28" s="422"/>
      <c r="B28" s="3">
        <v>2172</v>
      </c>
      <c r="C28" s="27" t="s">
        <v>105</v>
      </c>
      <c r="D28" s="27" t="s">
        <v>56</v>
      </c>
      <c r="E28" s="27" t="s">
        <v>57</v>
      </c>
      <c r="F28" s="50" t="s">
        <v>128</v>
      </c>
      <c r="G28" s="51">
        <v>20</v>
      </c>
      <c r="H28" s="52">
        <v>0</v>
      </c>
      <c r="I28" s="52">
        <v>0</v>
      </c>
      <c r="J28" s="53">
        <v>0</v>
      </c>
      <c r="K28" s="56">
        <v>50</v>
      </c>
      <c r="L28" s="44">
        <f t="shared" si="0"/>
        <v>20</v>
      </c>
      <c r="M28" s="45">
        <v>3</v>
      </c>
      <c r="N28" s="46">
        <v>1</v>
      </c>
      <c r="O28" s="46">
        <v>7</v>
      </c>
      <c r="P28" s="46">
        <v>6</v>
      </c>
      <c r="Q28" s="46">
        <v>6</v>
      </c>
      <c r="R28" s="46">
        <v>1</v>
      </c>
      <c r="S28" s="46">
        <v>7</v>
      </c>
      <c r="T28" s="46">
        <v>4</v>
      </c>
      <c r="U28" s="46">
        <v>0</v>
      </c>
      <c r="V28" s="46">
        <v>8</v>
      </c>
      <c r="W28" s="44">
        <f t="shared" si="1"/>
        <v>43</v>
      </c>
      <c r="X28" s="47">
        <f t="shared" si="2"/>
        <v>63</v>
      </c>
      <c r="Y28" s="39">
        <v>2</v>
      </c>
      <c r="Z28" s="40">
        <v>0.31944444444444448</v>
      </c>
      <c r="AA28" s="39">
        <v>3</v>
      </c>
      <c r="AB28" s="40">
        <v>0.3611111111111111</v>
      </c>
      <c r="AC28" s="48">
        <f t="shared" si="3"/>
        <v>5</v>
      </c>
      <c r="AD28" s="228">
        <f t="shared" si="4"/>
        <v>0.68055555555555558</v>
      </c>
      <c r="AE28" s="231">
        <v>24</v>
      </c>
      <c r="AF28" s="338">
        <f t="shared" si="5"/>
        <v>44</v>
      </c>
      <c r="AG28" s="428"/>
    </row>
    <row r="29" spans="1:33" x14ac:dyDescent="0.2">
      <c r="A29" s="421">
        <v>14</v>
      </c>
      <c r="B29" s="3">
        <v>1131</v>
      </c>
      <c r="C29" s="27" t="s">
        <v>53</v>
      </c>
      <c r="D29" s="27" t="s">
        <v>50</v>
      </c>
      <c r="E29" s="27" t="s">
        <v>51</v>
      </c>
      <c r="F29" s="50" t="s">
        <v>165</v>
      </c>
      <c r="G29" s="51">
        <v>20</v>
      </c>
      <c r="H29" s="52">
        <v>0</v>
      </c>
      <c r="I29" s="52">
        <v>0</v>
      </c>
      <c r="J29" s="53">
        <v>0</v>
      </c>
      <c r="K29" s="56">
        <v>30</v>
      </c>
      <c r="L29" s="44">
        <f t="shared" si="0"/>
        <v>20</v>
      </c>
      <c r="M29" s="45">
        <v>5</v>
      </c>
      <c r="N29" s="46">
        <v>9</v>
      </c>
      <c r="O29" s="46">
        <v>7</v>
      </c>
      <c r="P29" s="46">
        <v>8</v>
      </c>
      <c r="Q29" s="46">
        <v>4</v>
      </c>
      <c r="R29" s="46">
        <v>3</v>
      </c>
      <c r="S29" s="46">
        <v>8</v>
      </c>
      <c r="T29" s="46">
        <v>4</v>
      </c>
      <c r="U29" s="46">
        <v>5</v>
      </c>
      <c r="V29" s="46">
        <v>20</v>
      </c>
      <c r="W29" s="44">
        <f t="shared" si="1"/>
        <v>73</v>
      </c>
      <c r="X29" s="47">
        <f t="shared" si="2"/>
        <v>93</v>
      </c>
      <c r="Y29" s="39">
        <v>1</v>
      </c>
      <c r="Z29" s="40">
        <v>0.41666666666666669</v>
      </c>
      <c r="AA29" s="39">
        <v>3</v>
      </c>
      <c r="AB29" s="40">
        <v>0.27986111111111112</v>
      </c>
      <c r="AC29" s="48">
        <f t="shared" si="3"/>
        <v>4</v>
      </c>
      <c r="AD29" s="228">
        <f t="shared" si="4"/>
        <v>0.69652777777777786</v>
      </c>
      <c r="AE29" s="231">
        <v>13</v>
      </c>
      <c r="AF29" s="338">
        <f t="shared" si="5"/>
        <v>33</v>
      </c>
      <c r="AG29" s="428">
        <f t="shared" ref="AG29" si="17">W29+W30+AF29/2+AF30/2</f>
        <v>160</v>
      </c>
    </row>
    <row r="30" spans="1:33" x14ac:dyDescent="0.2">
      <c r="A30" s="422"/>
      <c r="B30" s="3">
        <v>1132</v>
      </c>
      <c r="C30" s="27" t="s">
        <v>54</v>
      </c>
      <c r="D30" s="27" t="s">
        <v>50</v>
      </c>
      <c r="E30" s="27" t="s">
        <v>51</v>
      </c>
      <c r="F30" s="50" t="s">
        <v>165</v>
      </c>
      <c r="G30" s="51">
        <v>20</v>
      </c>
      <c r="H30" s="52">
        <v>0</v>
      </c>
      <c r="I30" s="52">
        <v>0</v>
      </c>
      <c r="J30" s="53">
        <v>0</v>
      </c>
      <c r="K30" s="56">
        <v>30</v>
      </c>
      <c r="L30" s="44">
        <f t="shared" si="0"/>
        <v>20</v>
      </c>
      <c r="M30" s="45">
        <v>5</v>
      </c>
      <c r="N30" s="46">
        <v>3</v>
      </c>
      <c r="O30" s="46">
        <v>7</v>
      </c>
      <c r="P30" s="46">
        <v>6</v>
      </c>
      <c r="Q30" s="46">
        <v>5</v>
      </c>
      <c r="R30" s="46">
        <v>2</v>
      </c>
      <c r="S30" s="46">
        <v>5</v>
      </c>
      <c r="T30" s="46">
        <v>4</v>
      </c>
      <c r="U30" s="46">
        <v>6</v>
      </c>
      <c r="V30" s="46">
        <v>11</v>
      </c>
      <c r="W30" s="44">
        <f t="shared" si="1"/>
        <v>54</v>
      </c>
      <c r="X30" s="47">
        <f t="shared" si="2"/>
        <v>74</v>
      </c>
      <c r="Y30" s="39">
        <v>1</v>
      </c>
      <c r="Z30" s="40">
        <v>0.41666666666666669</v>
      </c>
      <c r="AA30" s="39">
        <v>3</v>
      </c>
      <c r="AB30" s="40">
        <v>0.27986111111111112</v>
      </c>
      <c r="AC30" s="48">
        <f t="shared" si="3"/>
        <v>4</v>
      </c>
      <c r="AD30" s="228">
        <f t="shared" si="4"/>
        <v>0.69652777777777786</v>
      </c>
      <c r="AE30" s="231">
        <v>13</v>
      </c>
      <c r="AF30" s="338">
        <f t="shared" si="5"/>
        <v>33</v>
      </c>
      <c r="AG30" s="428"/>
    </row>
    <row r="31" spans="1:33" x14ac:dyDescent="0.2">
      <c r="A31" s="421">
        <v>15</v>
      </c>
      <c r="B31" s="3">
        <v>1031</v>
      </c>
      <c r="C31" s="27" t="s">
        <v>33</v>
      </c>
      <c r="D31" s="27" t="s">
        <v>34</v>
      </c>
      <c r="E31" s="27" t="s">
        <v>35</v>
      </c>
      <c r="F31" s="50" t="s">
        <v>129</v>
      </c>
      <c r="G31" s="51">
        <v>20</v>
      </c>
      <c r="H31" s="52">
        <v>0</v>
      </c>
      <c r="I31" s="52">
        <v>30</v>
      </c>
      <c r="J31" s="53">
        <v>0</v>
      </c>
      <c r="K31" s="56">
        <v>105</v>
      </c>
      <c r="L31" s="44">
        <f t="shared" si="0"/>
        <v>50</v>
      </c>
      <c r="M31" s="45">
        <v>3</v>
      </c>
      <c r="N31" s="46">
        <v>2</v>
      </c>
      <c r="O31" s="46">
        <v>3</v>
      </c>
      <c r="P31" s="46">
        <v>4</v>
      </c>
      <c r="Q31" s="46">
        <v>5</v>
      </c>
      <c r="R31" s="46">
        <v>0</v>
      </c>
      <c r="S31" s="46">
        <v>3</v>
      </c>
      <c r="T31" s="46">
        <v>3</v>
      </c>
      <c r="U31" s="46">
        <v>2</v>
      </c>
      <c r="V31" s="46">
        <v>2</v>
      </c>
      <c r="W31" s="44">
        <f t="shared" si="1"/>
        <v>27</v>
      </c>
      <c r="X31" s="47">
        <f t="shared" si="2"/>
        <v>77</v>
      </c>
      <c r="Y31" s="39">
        <v>2</v>
      </c>
      <c r="Z31" s="40">
        <v>0.17569444444444446</v>
      </c>
      <c r="AA31" s="39">
        <v>3</v>
      </c>
      <c r="AB31" s="40">
        <v>0.30208333333333331</v>
      </c>
      <c r="AC31" s="48">
        <f t="shared" si="3"/>
        <v>5</v>
      </c>
      <c r="AD31" s="228">
        <f t="shared" si="4"/>
        <v>0.47777777777777775</v>
      </c>
      <c r="AE31" s="231">
        <v>30</v>
      </c>
      <c r="AF31" s="338">
        <f t="shared" si="5"/>
        <v>80</v>
      </c>
      <c r="AG31" s="428">
        <f t="shared" ref="AG31" si="18">W31+W32+AF31/2+AF32/2</f>
        <v>147</v>
      </c>
    </row>
    <row r="32" spans="1:33" x14ac:dyDescent="0.2">
      <c r="A32" s="422"/>
      <c r="B32" s="3">
        <v>1032</v>
      </c>
      <c r="C32" s="27" t="s">
        <v>36</v>
      </c>
      <c r="D32" s="27" t="s">
        <v>34</v>
      </c>
      <c r="E32" s="27" t="s">
        <v>35</v>
      </c>
      <c r="F32" s="50" t="s">
        <v>129</v>
      </c>
      <c r="G32" s="51">
        <v>20</v>
      </c>
      <c r="H32" s="52">
        <v>0</v>
      </c>
      <c r="I32" s="52">
        <v>30</v>
      </c>
      <c r="J32" s="53">
        <v>0</v>
      </c>
      <c r="K32" s="56">
        <v>105</v>
      </c>
      <c r="L32" s="44">
        <f t="shared" si="0"/>
        <v>50</v>
      </c>
      <c r="M32" s="45">
        <v>3</v>
      </c>
      <c r="N32" s="46">
        <v>0</v>
      </c>
      <c r="O32" s="46">
        <v>3</v>
      </c>
      <c r="P32" s="46">
        <v>4</v>
      </c>
      <c r="Q32" s="46">
        <v>6</v>
      </c>
      <c r="R32" s="46">
        <v>0</v>
      </c>
      <c r="S32" s="46">
        <v>7</v>
      </c>
      <c r="T32" s="46">
        <v>8</v>
      </c>
      <c r="U32" s="46">
        <v>1</v>
      </c>
      <c r="V32" s="46">
        <v>8</v>
      </c>
      <c r="W32" s="44">
        <f t="shared" si="1"/>
        <v>40</v>
      </c>
      <c r="X32" s="47">
        <f t="shared" si="2"/>
        <v>90</v>
      </c>
      <c r="Y32" s="39">
        <v>2</v>
      </c>
      <c r="Z32" s="40">
        <v>0.17569444444444446</v>
      </c>
      <c r="AA32" s="39">
        <v>3</v>
      </c>
      <c r="AB32" s="40">
        <v>0.30208333333333331</v>
      </c>
      <c r="AC32" s="48">
        <f t="shared" si="3"/>
        <v>5</v>
      </c>
      <c r="AD32" s="228">
        <f t="shared" si="4"/>
        <v>0.47777777777777775</v>
      </c>
      <c r="AE32" s="231">
        <v>30</v>
      </c>
      <c r="AF32" s="338">
        <f t="shared" si="5"/>
        <v>80</v>
      </c>
      <c r="AG32" s="428"/>
    </row>
    <row r="33" spans="1:33" x14ac:dyDescent="0.2">
      <c r="A33" s="421">
        <v>16</v>
      </c>
      <c r="B33" s="3">
        <v>2261</v>
      </c>
      <c r="C33" s="27" t="s">
        <v>118</v>
      </c>
      <c r="D33" s="27" t="s">
        <v>119</v>
      </c>
      <c r="E33" s="27" t="s">
        <v>120</v>
      </c>
      <c r="F33" s="50" t="s">
        <v>125</v>
      </c>
      <c r="G33" s="51">
        <v>20</v>
      </c>
      <c r="H33" s="52">
        <v>0</v>
      </c>
      <c r="I33" s="52">
        <v>30</v>
      </c>
      <c r="J33" s="53">
        <v>0</v>
      </c>
      <c r="K33" s="56">
        <v>120</v>
      </c>
      <c r="L33" s="44">
        <f t="shared" si="0"/>
        <v>50</v>
      </c>
      <c r="M33" s="45">
        <v>5</v>
      </c>
      <c r="N33" s="46">
        <v>0</v>
      </c>
      <c r="O33" s="46">
        <v>4</v>
      </c>
      <c r="P33" s="46">
        <v>4</v>
      </c>
      <c r="Q33" s="46">
        <v>2</v>
      </c>
      <c r="R33" s="46">
        <v>0</v>
      </c>
      <c r="S33" s="46">
        <v>4</v>
      </c>
      <c r="T33" s="46">
        <v>7</v>
      </c>
      <c r="U33" s="46">
        <v>1</v>
      </c>
      <c r="V33" s="46">
        <v>20</v>
      </c>
      <c r="W33" s="44">
        <f t="shared" si="1"/>
        <v>47</v>
      </c>
      <c r="X33" s="47">
        <f t="shared" si="2"/>
        <v>97</v>
      </c>
      <c r="Y33" s="39">
        <v>2</v>
      </c>
      <c r="Z33" s="40">
        <v>0.37152777777777773</v>
      </c>
      <c r="AA33" s="39">
        <v>2</v>
      </c>
      <c r="AB33" s="40">
        <v>0.41666666666666669</v>
      </c>
      <c r="AC33" s="48">
        <f t="shared" si="3"/>
        <v>4</v>
      </c>
      <c r="AD33" s="228">
        <f t="shared" si="4"/>
        <v>0.78819444444444442</v>
      </c>
      <c r="AE33" s="231">
        <v>11</v>
      </c>
      <c r="AF33" s="338">
        <f t="shared" si="5"/>
        <v>61</v>
      </c>
      <c r="AG33" s="428">
        <f t="shared" ref="AG33" si="19">W33+W34+AF33/2+AF34/2</f>
        <v>145</v>
      </c>
    </row>
    <row r="34" spans="1:33" x14ac:dyDescent="0.2">
      <c r="A34" s="422"/>
      <c r="B34" s="3">
        <v>2262</v>
      </c>
      <c r="C34" s="27" t="s">
        <v>121</v>
      </c>
      <c r="D34" s="27" t="s">
        <v>119</v>
      </c>
      <c r="E34" s="27" t="s">
        <v>120</v>
      </c>
      <c r="F34" s="50" t="s">
        <v>125</v>
      </c>
      <c r="G34" s="51">
        <v>20</v>
      </c>
      <c r="H34" s="52">
        <v>0</v>
      </c>
      <c r="I34" s="52">
        <v>30</v>
      </c>
      <c r="J34" s="53">
        <v>0</v>
      </c>
      <c r="K34" s="56">
        <v>120</v>
      </c>
      <c r="L34" s="44">
        <f t="shared" si="0"/>
        <v>50</v>
      </c>
      <c r="M34" s="45">
        <v>3</v>
      </c>
      <c r="N34" s="46">
        <v>1</v>
      </c>
      <c r="O34" s="46">
        <v>4</v>
      </c>
      <c r="P34" s="46">
        <v>5</v>
      </c>
      <c r="Q34" s="46">
        <v>5</v>
      </c>
      <c r="R34" s="46">
        <v>0</v>
      </c>
      <c r="S34" s="46">
        <v>2</v>
      </c>
      <c r="T34" s="46">
        <v>6</v>
      </c>
      <c r="U34" s="46">
        <v>3</v>
      </c>
      <c r="V34" s="46">
        <v>8</v>
      </c>
      <c r="W34" s="44">
        <f t="shared" si="1"/>
        <v>37</v>
      </c>
      <c r="X34" s="47">
        <f t="shared" si="2"/>
        <v>87</v>
      </c>
      <c r="Y34" s="39">
        <v>2</v>
      </c>
      <c r="Z34" s="40">
        <v>0.37152777777777773</v>
      </c>
      <c r="AA34" s="39">
        <v>2</v>
      </c>
      <c r="AB34" s="40">
        <v>0.41666666666666669</v>
      </c>
      <c r="AC34" s="48">
        <f t="shared" si="3"/>
        <v>4</v>
      </c>
      <c r="AD34" s="228">
        <f t="shared" si="4"/>
        <v>0.78819444444444442</v>
      </c>
      <c r="AE34" s="231">
        <v>11</v>
      </c>
      <c r="AF34" s="338">
        <f t="shared" si="5"/>
        <v>61</v>
      </c>
      <c r="AG34" s="428"/>
    </row>
    <row r="35" spans="1:33" x14ac:dyDescent="0.2">
      <c r="A35" s="421">
        <v>17</v>
      </c>
      <c r="B35" s="3">
        <v>2161</v>
      </c>
      <c r="C35" s="27" t="s">
        <v>102</v>
      </c>
      <c r="D35" s="27" t="s">
        <v>56</v>
      </c>
      <c r="E35" s="27" t="s">
        <v>57</v>
      </c>
      <c r="F35" s="50" t="s">
        <v>128</v>
      </c>
      <c r="G35" s="51">
        <v>0</v>
      </c>
      <c r="H35" s="52">
        <v>0</v>
      </c>
      <c r="I35" s="52">
        <v>0</v>
      </c>
      <c r="J35" s="53">
        <v>0</v>
      </c>
      <c r="K35" s="56">
        <v>120</v>
      </c>
      <c r="L35" s="44">
        <f t="shared" ref="L35:L60" si="20">0+SUM(G35:J35)</f>
        <v>0</v>
      </c>
      <c r="M35" s="45">
        <v>6</v>
      </c>
      <c r="N35" s="46">
        <v>0</v>
      </c>
      <c r="O35" s="46">
        <v>7</v>
      </c>
      <c r="P35" s="46">
        <v>3</v>
      </c>
      <c r="Q35" s="46">
        <v>5</v>
      </c>
      <c r="R35" s="46">
        <v>2</v>
      </c>
      <c r="S35" s="46">
        <v>4</v>
      </c>
      <c r="T35" s="46">
        <v>6</v>
      </c>
      <c r="U35" s="46">
        <v>3</v>
      </c>
      <c r="V35" s="46">
        <v>20</v>
      </c>
      <c r="W35" s="44">
        <f t="shared" ref="W35:W60" si="21">SUM(M35:V35)</f>
        <v>56</v>
      </c>
      <c r="X35" s="47">
        <f t="shared" ref="X35:X60" si="22">L35+W35</f>
        <v>56</v>
      </c>
      <c r="Y35" s="39">
        <v>2</v>
      </c>
      <c r="Z35" s="40">
        <v>0.25347222222222221</v>
      </c>
      <c r="AA35" s="39">
        <v>3</v>
      </c>
      <c r="AB35" s="40">
        <v>0.15625</v>
      </c>
      <c r="AC35" s="48">
        <f t="shared" ref="AC35:AC60" si="23">Y35+AA35</f>
        <v>5</v>
      </c>
      <c r="AD35" s="228">
        <f t="shared" ref="AD35:AD60" si="24">Z35+AB35</f>
        <v>0.40972222222222221</v>
      </c>
      <c r="AE35" s="231">
        <v>34</v>
      </c>
      <c r="AF35" s="338">
        <f t="shared" ref="AF35:AF60" si="25">L35+AE35</f>
        <v>34</v>
      </c>
      <c r="AG35" s="428">
        <f t="shared" ref="AG35" si="26">W35+W36+AF35/2+AF36/2</f>
        <v>142</v>
      </c>
    </row>
    <row r="36" spans="1:33" x14ac:dyDescent="0.2">
      <c r="A36" s="422"/>
      <c r="B36" s="3">
        <v>2162</v>
      </c>
      <c r="C36" s="27" t="s">
        <v>103</v>
      </c>
      <c r="D36" s="27" t="s">
        <v>56</v>
      </c>
      <c r="E36" s="27" t="s">
        <v>57</v>
      </c>
      <c r="F36" s="50" t="s">
        <v>128</v>
      </c>
      <c r="G36" s="51">
        <v>0</v>
      </c>
      <c r="H36" s="52">
        <v>0</v>
      </c>
      <c r="I36" s="52">
        <v>0</v>
      </c>
      <c r="J36" s="53">
        <v>0</v>
      </c>
      <c r="K36" s="56">
        <v>120</v>
      </c>
      <c r="L36" s="44">
        <f t="shared" si="20"/>
        <v>0</v>
      </c>
      <c r="M36" s="45">
        <v>8</v>
      </c>
      <c r="N36" s="46">
        <v>4</v>
      </c>
      <c r="O36" s="46">
        <v>7</v>
      </c>
      <c r="P36" s="46">
        <v>6</v>
      </c>
      <c r="Q36" s="46">
        <v>4</v>
      </c>
      <c r="R36" s="46">
        <v>2</v>
      </c>
      <c r="S36" s="46">
        <v>3</v>
      </c>
      <c r="T36" s="46">
        <v>4</v>
      </c>
      <c r="U36" s="46">
        <v>4</v>
      </c>
      <c r="V36" s="46">
        <v>10</v>
      </c>
      <c r="W36" s="44">
        <f t="shared" si="21"/>
        <v>52</v>
      </c>
      <c r="X36" s="47">
        <f t="shared" si="22"/>
        <v>52</v>
      </c>
      <c r="Y36" s="39">
        <v>2</v>
      </c>
      <c r="Z36" s="40">
        <v>0.25347222222222221</v>
      </c>
      <c r="AA36" s="39">
        <v>3</v>
      </c>
      <c r="AB36" s="40">
        <v>0.15625</v>
      </c>
      <c r="AC36" s="48">
        <f t="shared" si="23"/>
        <v>5</v>
      </c>
      <c r="AD36" s="228">
        <f t="shared" si="24"/>
        <v>0.40972222222222221</v>
      </c>
      <c r="AE36" s="231">
        <v>34</v>
      </c>
      <c r="AF36" s="338">
        <f t="shared" si="25"/>
        <v>34</v>
      </c>
      <c r="AG36" s="428"/>
    </row>
    <row r="37" spans="1:33" ht="25.5" x14ac:dyDescent="0.2">
      <c r="A37" s="421">
        <v>18</v>
      </c>
      <c r="B37" s="3">
        <v>1281</v>
      </c>
      <c r="C37" s="27" t="s">
        <v>78</v>
      </c>
      <c r="D37" s="27" t="s">
        <v>79</v>
      </c>
      <c r="E37" s="27" t="s">
        <v>80</v>
      </c>
      <c r="F37" s="55" t="s">
        <v>133</v>
      </c>
      <c r="G37" s="51">
        <v>20</v>
      </c>
      <c r="H37" s="52">
        <v>0</v>
      </c>
      <c r="I37" s="52">
        <v>0</v>
      </c>
      <c r="J37" s="53">
        <v>0</v>
      </c>
      <c r="K37" s="56">
        <v>40</v>
      </c>
      <c r="L37" s="44">
        <f t="shared" si="20"/>
        <v>20</v>
      </c>
      <c r="M37" s="45">
        <v>7</v>
      </c>
      <c r="N37" s="46">
        <v>2</v>
      </c>
      <c r="O37" s="46">
        <v>4</v>
      </c>
      <c r="P37" s="46">
        <v>5</v>
      </c>
      <c r="Q37" s="46">
        <v>4</v>
      </c>
      <c r="R37" s="46">
        <v>0</v>
      </c>
      <c r="S37" s="46">
        <v>7</v>
      </c>
      <c r="T37" s="46">
        <v>6</v>
      </c>
      <c r="U37" s="46">
        <v>5</v>
      </c>
      <c r="V37" s="46">
        <v>11</v>
      </c>
      <c r="W37" s="44">
        <f t="shared" si="21"/>
        <v>51</v>
      </c>
      <c r="X37" s="47">
        <f t="shared" si="22"/>
        <v>71</v>
      </c>
      <c r="Y37" s="39">
        <v>2</v>
      </c>
      <c r="Z37" s="40">
        <v>0.24374999999999999</v>
      </c>
      <c r="AA37" s="39">
        <v>2</v>
      </c>
      <c r="AB37" s="40">
        <v>0.41666666666666669</v>
      </c>
      <c r="AC37" s="48">
        <f t="shared" si="23"/>
        <v>4</v>
      </c>
      <c r="AD37" s="228">
        <f t="shared" si="24"/>
        <v>0.66041666666666665</v>
      </c>
      <c r="AE37" s="231">
        <v>16</v>
      </c>
      <c r="AF37" s="338">
        <f t="shared" si="25"/>
        <v>36</v>
      </c>
      <c r="AG37" s="428">
        <f t="shared" ref="AG37" si="27">W37+W38+AF37/2+AF38/2</f>
        <v>136</v>
      </c>
    </row>
    <row r="38" spans="1:33" ht="25.5" x14ac:dyDescent="0.2">
      <c r="A38" s="422"/>
      <c r="B38" s="3">
        <v>1282</v>
      </c>
      <c r="C38" s="27" t="s">
        <v>81</v>
      </c>
      <c r="D38" s="27" t="s">
        <v>79</v>
      </c>
      <c r="E38" s="27" t="s">
        <v>80</v>
      </c>
      <c r="F38" s="55" t="s">
        <v>133</v>
      </c>
      <c r="G38" s="51">
        <v>20</v>
      </c>
      <c r="H38" s="52">
        <v>0</v>
      </c>
      <c r="I38" s="52">
        <v>0</v>
      </c>
      <c r="J38" s="53">
        <v>0</v>
      </c>
      <c r="K38" s="56">
        <v>40</v>
      </c>
      <c r="L38" s="44">
        <f t="shared" si="20"/>
        <v>20</v>
      </c>
      <c r="M38" s="45">
        <v>6</v>
      </c>
      <c r="N38" s="46">
        <v>0</v>
      </c>
      <c r="O38" s="46">
        <v>4</v>
      </c>
      <c r="P38" s="46">
        <v>7</v>
      </c>
      <c r="Q38" s="46">
        <v>6</v>
      </c>
      <c r="R38" s="46">
        <v>0</v>
      </c>
      <c r="S38" s="46">
        <v>6</v>
      </c>
      <c r="T38" s="46">
        <v>8</v>
      </c>
      <c r="U38" s="46">
        <v>1</v>
      </c>
      <c r="V38" s="46">
        <v>11</v>
      </c>
      <c r="W38" s="44">
        <f t="shared" si="21"/>
        <v>49</v>
      </c>
      <c r="X38" s="47">
        <f t="shared" si="22"/>
        <v>69</v>
      </c>
      <c r="Y38" s="39">
        <v>2</v>
      </c>
      <c r="Z38" s="40">
        <v>0.24374999999999999</v>
      </c>
      <c r="AA38" s="39">
        <v>2</v>
      </c>
      <c r="AB38" s="40">
        <v>0.41666666666666669</v>
      </c>
      <c r="AC38" s="48">
        <f t="shared" si="23"/>
        <v>4</v>
      </c>
      <c r="AD38" s="228">
        <f t="shared" si="24"/>
        <v>0.66041666666666665</v>
      </c>
      <c r="AE38" s="231">
        <v>16</v>
      </c>
      <c r="AF38" s="338">
        <f t="shared" si="25"/>
        <v>36</v>
      </c>
      <c r="AG38" s="428"/>
    </row>
    <row r="39" spans="1:33" x14ac:dyDescent="0.2">
      <c r="A39" s="421">
        <v>19</v>
      </c>
      <c r="B39" s="3">
        <v>1181</v>
      </c>
      <c r="C39" s="27" t="s">
        <v>59</v>
      </c>
      <c r="D39" s="27" t="s">
        <v>60</v>
      </c>
      <c r="E39" s="27" t="s">
        <v>57</v>
      </c>
      <c r="F39" s="50" t="s">
        <v>142</v>
      </c>
      <c r="G39" s="51">
        <v>20</v>
      </c>
      <c r="H39" s="52">
        <v>0</v>
      </c>
      <c r="I39" s="52">
        <v>0</v>
      </c>
      <c r="J39" s="53">
        <v>0</v>
      </c>
      <c r="K39" s="56">
        <v>95</v>
      </c>
      <c r="L39" s="44">
        <f t="shared" si="20"/>
        <v>20</v>
      </c>
      <c r="M39" s="45">
        <v>6</v>
      </c>
      <c r="N39" s="46">
        <v>4</v>
      </c>
      <c r="O39" s="46">
        <v>4</v>
      </c>
      <c r="P39" s="46">
        <v>3</v>
      </c>
      <c r="Q39" s="46">
        <v>2</v>
      </c>
      <c r="R39" s="46">
        <v>0</v>
      </c>
      <c r="S39" s="46">
        <v>9</v>
      </c>
      <c r="T39" s="46">
        <v>6</v>
      </c>
      <c r="U39" s="46">
        <v>1</v>
      </c>
      <c r="V39" s="46">
        <v>0</v>
      </c>
      <c r="W39" s="44">
        <f t="shared" si="21"/>
        <v>35</v>
      </c>
      <c r="X39" s="47">
        <f t="shared" si="22"/>
        <v>55</v>
      </c>
      <c r="Y39" s="39">
        <v>2</v>
      </c>
      <c r="Z39" s="40">
        <v>0.26527777777777778</v>
      </c>
      <c r="AA39" s="39">
        <v>3</v>
      </c>
      <c r="AB39" s="40">
        <v>0.29166666666666669</v>
      </c>
      <c r="AC39" s="48">
        <f t="shared" si="23"/>
        <v>5</v>
      </c>
      <c r="AD39" s="228">
        <f t="shared" si="24"/>
        <v>0.55694444444444446</v>
      </c>
      <c r="AE39" s="231">
        <v>27</v>
      </c>
      <c r="AF39" s="338">
        <f t="shared" si="25"/>
        <v>47</v>
      </c>
      <c r="AG39" s="428">
        <f t="shared" ref="AG39" si="28">W39+W40+AF39/2+AF40/2</f>
        <v>133</v>
      </c>
    </row>
    <row r="40" spans="1:33" x14ac:dyDescent="0.2">
      <c r="A40" s="422"/>
      <c r="B40" s="3">
        <v>1182</v>
      </c>
      <c r="C40" s="27" t="s">
        <v>61</v>
      </c>
      <c r="D40" s="27" t="s">
        <v>60</v>
      </c>
      <c r="E40" s="27" t="s">
        <v>57</v>
      </c>
      <c r="F40" s="50" t="s">
        <v>142</v>
      </c>
      <c r="G40" s="51">
        <v>20</v>
      </c>
      <c r="H40" s="52">
        <v>0</v>
      </c>
      <c r="I40" s="52">
        <v>0</v>
      </c>
      <c r="J40" s="53">
        <v>0</v>
      </c>
      <c r="K40" s="56">
        <v>95</v>
      </c>
      <c r="L40" s="44">
        <f t="shared" si="20"/>
        <v>20</v>
      </c>
      <c r="M40" s="45">
        <v>5</v>
      </c>
      <c r="N40" s="46">
        <v>5</v>
      </c>
      <c r="O40" s="46">
        <v>7</v>
      </c>
      <c r="P40" s="46">
        <v>4</v>
      </c>
      <c r="Q40" s="46">
        <v>6</v>
      </c>
      <c r="R40" s="46">
        <v>0</v>
      </c>
      <c r="S40" s="46">
        <v>3</v>
      </c>
      <c r="T40" s="46">
        <v>8</v>
      </c>
      <c r="U40" s="46">
        <v>4</v>
      </c>
      <c r="V40" s="46">
        <v>9</v>
      </c>
      <c r="W40" s="44">
        <f t="shared" si="21"/>
        <v>51</v>
      </c>
      <c r="X40" s="47">
        <f t="shared" si="22"/>
        <v>71</v>
      </c>
      <c r="Y40" s="39">
        <v>2</v>
      </c>
      <c r="Z40" s="40">
        <v>0.26527777777777778</v>
      </c>
      <c r="AA40" s="39">
        <v>3</v>
      </c>
      <c r="AB40" s="40">
        <v>0.29166666666666669</v>
      </c>
      <c r="AC40" s="48">
        <f t="shared" si="23"/>
        <v>5</v>
      </c>
      <c r="AD40" s="228">
        <f t="shared" si="24"/>
        <v>0.55694444444444446</v>
      </c>
      <c r="AE40" s="231">
        <v>27</v>
      </c>
      <c r="AF40" s="338">
        <f t="shared" si="25"/>
        <v>47</v>
      </c>
      <c r="AG40" s="428"/>
    </row>
    <row r="41" spans="1:33" x14ac:dyDescent="0.2">
      <c r="A41" s="421">
        <v>20</v>
      </c>
      <c r="B41" s="3">
        <v>1221</v>
      </c>
      <c r="C41" s="27" t="s">
        <v>66</v>
      </c>
      <c r="D41" s="27" t="s">
        <v>67</v>
      </c>
      <c r="E41" s="27" t="s">
        <v>68</v>
      </c>
      <c r="F41" s="97" t="s">
        <v>138</v>
      </c>
      <c r="G41" s="51">
        <v>0</v>
      </c>
      <c r="H41" s="52">
        <v>0</v>
      </c>
      <c r="I41" s="52">
        <v>30</v>
      </c>
      <c r="J41" s="53">
        <v>0</v>
      </c>
      <c r="K41" s="56">
        <v>65</v>
      </c>
      <c r="L41" s="44">
        <f t="shared" si="20"/>
        <v>30</v>
      </c>
      <c r="M41" s="45">
        <v>4</v>
      </c>
      <c r="N41" s="46">
        <v>8</v>
      </c>
      <c r="O41" s="46">
        <v>5</v>
      </c>
      <c r="P41" s="46">
        <v>7</v>
      </c>
      <c r="Q41" s="46">
        <v>4</v>
      </c>
      <c r="R41" s="46">
        <v>0</v>
      </c>
      <c r="S41" s="46">
        <v>9</v>
      </c>
      <c r="T41" s="46">
        <v>7</v>
      </c>
      <c r="U41" s="46">
        <v>5</v>
      </c>
      <c r="V41" s="46">
        <v>8</v>
      </c>
      <c r="W41" s="44">
        <f t="shared" si="21"/>
        <v>57</v>
      </c>
      <c r="X41" s="47">
        <f t="shared" si="22"/>
        <v>87</v>
      </c>
      <c r="Y41" s="39">
        <v>2</v>
      </c>
      <c r="Z41" s="40">
        <v>0.27916666666666667</v>
      </c>
      <c r="AA41" s="39">
        <v>2</v>
      </c>
      <c r="AB41" s="40">
        <v>0.41666666666666669</v>
      </c>
      <c r="AC41" s="48">
        <f t="shared" si="23"/>
        <v>4</v>
      </c>
      <c r="AD41" s="228">
        <f t="shared" si="24"/>
        <v>0.6958333333333333</v>
      </c>
      <c r="AE41" s="231">
        <v>14</v>
      </c>
      <c r="AF41" s="338">
        <f t="shared" si="25"/>
        <v>44</v>
      </c>
      <c r="AG41" s="428">
        <f t="shared" ref="AG41" si="29">W41+W42+AF41/2+AF42/2</f>
        <v>132</v>
      </c>
    </row>
    <row r="42" spans="1:33" x14ac:dyDescent="0.2">
      <c r="A42" s="422"/>
      <c r="B42" s="3">
        <v>1222</v>
      </c>
      <c r="C42" s="27" t="s">
        <v>69</v>
      </c>
      <c r="D42" s="27" t="s">
        <v>67</v>
      </c>
      <c r="E42" s="27" t="s">
        <v>68</v>
      </c>
      <c r="F42" s="97" t="s">
        <v>138</v>
      </c>
      <c r="G42" s="51">
        <v>0</v>
      </c>
      <c r="H42" s="52">
        <v>0</v>
      </c>
      <c r="I42" s="52">
        <v>30</v>
      </c>
      <c r="J42" s="53">
        <v>0</v>
      </c>
      <c r="K42" s="56">
        <v>65</v>
      </c>
      <c r="L42" s="44">
        <f t="shared" si="20"/>
        <v>30</v>
      </c>
      <c r="M42" s="45">
        <v>4</v>
      </c>
      <c r="N42" s="46">
        <v>1</v>
      </c>
      <c r="O42" s="46">
        <v>5</v>
      </c>
      <c r="P42" s="46">
        <v>5</v>
      </c>
      <c r="Q42" s="46">
        <v>2</v>
      </c>
      <c r="R42" s="46">
        <v>0</v>
      </c>
      <c r="S42" s="46">
        <v>2</v>
      </c>
      <c r="T42" s="46">
        <v>3</v>
      </c>
      <c r="U42" s="46">
        <v>1</v>
      </c>
      <c r="V42" s="46">
        <v>8</v>
      </c>
      <c r="W42" s="44">
        <f t="shared" si="21"/>
        <v>31</v>
      </c>
      <c r="X42" s="47">
        <f t="shared" si="22"/>
        <v>61</v>
      </c>
      <c r="Y42" s="39">
        <v>2</v>
      </c>
      <c r="Z42" s="40">
        <v>0.27916666666666667</v>
      </c>
      <c r="AA42" s="39">
        <v>2</v>
      </c>
      <c r="AB42" s="40">
        <v>0.41666666666666669</v>
      </c>
      <c r="AC42" s="48">
        <f t="shared" si="23"/>
        <v>4</v>
      </c>
      <c r="AD42" s="228">
        <f t="shared" si="24"/>
        <v>0.6958333333333333</v>
      </c>
      <c r="AE42" s="231">
        <v>14</v>
      </c>
      <c r="AF42" s="338">
        <f t="shared" si="25"/>
        <v>44</v>
      </c>
      <c r="AG42" s="428"/>
    </row>
    <row r="43" spans="1:33" x14ac:dyDescent="0.2">
      <c r="A43" s="421">
        <v>20</v>
      </c>
      <c r="B43" s="3">
        <v>1291</v>
      </c>
      <c r="C43" s="27" t="s">
        <v>82</v>
      </c>
      <c r="D43" s="27" t="s">
        <v>83</v>
      </c>
      <c r="E43" s="27" t="s">
        <v>84</v>
      </c>
      <c r="F43" s="50" t="s">
        <v>135</v>
      </c>
      <c r="G43" s="51">
        <v>20</v>
      </c>
      <c r="H43" s="52">
        <v>0</v>
      </c>
      <c r="I43" s="52">
        <v>0</v>
      </c>
      <c r="J43" s="53">
        <v>0</v>
      </c>
      <c r="K43" s="56">
        <v>35</v>
      </c>
      <c r="L43" s="44">
        <f t="shared" si="20"/>
        <v>20</v>
      </c>
      <c r="M43" s="45">
        <v>4</v>
      </c>
      <c r="N43" s="46">
        <v>0</v>
      </c>
      <c r="O43" s="46">
        <v>7</v>
      </c>
      <c r="P43" s="46">
        <v>6</v>
      </c>
      <c r="Q43" s="46">
        <v>0</v>
      </c>
      <c r="R43" s="46">
        <v>0</v>
      </c>
      <c r="S43" s="46">
        <v>0</v>
      </c>
      <c r="T43" s="46">
        <v>7</v>
      </c>
      <c r="U43" s="46">
        <v>3</v>
      </c>
      <c r="V43" s="46">
        <v>20</v>
      </c>
      <c r="W43" s="44">
        <f t="shared" si="21"/>
        <v>47</v>
      </c>
      <c r="X43" s="47">
        <f t="shared" si="22"/>
        <v>67</v>
      </c>
      <c r="Y43" s="39">
        <v>2</v>
      </c>
      <c r="Z43" s="40">
        <v>0.27083333333333331</v>
      </c>
      <c r="AA43" s="39">
        <v>2</v>
      </c>
      <c r="AB43" s="40">
        <v>0.41666666666666669</v>
      </c>
      <c r="AC43" s="48">
        <f t="shared" si="23"/>
        <v>4</v>
      </c>
      <c r="AD43" s="228">
        <f t="shared" si="24"/>
        <v>0.6875</v>
      </c>
      <c r="AE43" s="231">
        <v>15</v>
      </c>
      <c r="AF43" s="338">
        <f t="shared" si="25"/>
        <v>35</v>
      </c>
      <c r="AG43" s="428">
        <f t="shared" ref="AG43" si="30">W43+W44+AF43/2+AF44/2</f>
        <v>132</v>
      </c>
    </row>
    <row r="44" spans="1:33" x14ac:dyDescent="0.2">
      <c r="A44" s="422"/>
      <c r="B44" s="3">
        <v>1292</v>
      </c>
      <c r="C44" s="27" t="s">
        <v>85</v>
      </c>
      <c r="D44" s="27" t="s">
        <v>83</v>
      </c>
      <c r="E44" s="27" t="s">
        <v>84</v>
      </c>
      <c r="F44" s="50" t="s">
        <v>135</v>
      </c>
      <c r="G44" s="51">
        <v>20</v>
      </c>
      <c r="H44" s="52">
        <v>0</v>
      </c>
      <c r="I44" s="52">
        <v>0</v>
      </c>
      <c r="J44" s="53">
        <v>0</v>
      </c>
      <c r="K44" s="56">
        <v>35</v>
      </c>
      <c r="L44" s="44">
        <f t="shared" si="20"/>
        <v>20</v>
      </c>
      <c r="M44" s="45">
        <v>4</v>
      </c>
      <c r="N44" s="46">
        <v>4</v>
      </c>
      <c r="O44" s="46">
        <v>7</v>
      </c>
      <c r="P44" s="46">
        <v>5</v>
      </c>
      <c r="Q44" s="46">
        <v>3</v>
      </c>
      <c r="R44" s="46">
        <v>0</v>
      </c>
      <c r="S44" s="46">
        <v>5</v>
      </c>
      <c r="T44" s="46">
        <v>6</v>
      </c>
      <c r="U44" s="46">
        <v>2</v>
      </c>
      <c r="V44" s="46">
        <v>14</v>
      </c>
      <c r="W44" s="44">
        <f t="shared" si="21"/>
        <v>50</v>
      </c>
      <c r="X44" s="47">
        <f t="shared" si="22"/>
        <v>70</v>
      </c>
      <c r="Y44" s="39">
        <v>2</v>
      </c>
      <c r="Z44" s="40">
        <v>0.27083333333333331</v>
      </c>
      <c r="AA44" s="39">
        <v>2</v>
      </c>
      <c r="AB44" s="40">
        <v>0.41666666666666669</v>
      </c>
      <c r="AC44" s="48">
        <f t="shared" si="23"/>
        <v>4</v>
      </c>
      <c r="AD44" s="228">
        <f t="shared" si="24"/>
        <v>0.6875</v>
      </c>
      <c r="AE44" s="231">
        <v>15</v>
      </c>
      <c r="AF44" s="338">
        <f t="shared" si="25"/>
        <v>35</v>
      </c>
      <c r="AG44" s="428"/>
    </row>
    <row r="45" spans="1:33" x14ac:dyDescent="0.2">
      <c r="A45" s="421">
        <v>21</v>
      </c>
      <c r="B45" s="3">
        <v>1231</v>
      </c>
      <c r="C45" s="27" t="s">
        <v>70</v>
      </c>
      <c r="D45" s="27" t="s">
        <v>71</v>
      </c>
      <c r="E45" s="27" t="s">
        <v>72</v>
      </c>
      <c r="F45" s="50" t="s">
        <v>136</v>
      </c>
      <c r="G45" s="51">
        <v>20</v>
      </c>
      <c r="H45" s="52">
        <v>0</v>
      </c>
      <c r="I45" s="52">
        <v>0</v>
      </c>
      <c r="J45" s="53">
        <v>0</v>
      </c>
      <c r="K45" s="56">
        <v>30</v>
      </c>
      <c r="L45" s="44">
        <f t="shared" si="20"/>
        <v>20</v>
      </c>
      <c r="M45" s="45">
        <v>3</v>
      </c>
      <c r="N45" s="46">
        <v>1</v>
      </c>
      <c r="O45" s="46">
        <v>6</v>
      </c>
      <c r="P45" s="46">
        <v>7</v>
      </c>
      <c r="Q45" s="46">
        <v>0</v>
      </c>
      <c r="R45" s="46">
        <v>0</v>
      </c>
      <c r="S45" s="46">
        <v>3</v>
      </c>
      <c r="T45" s="46">
        <v>4</v>
      </c>
      <c r="U45" s="46">
        <v>4</v>
      </c>
      <c r="V45" s="46">
        <v>15</v>
      </c>
      <c r="W45" s="44">
        <f t="shared" si="21"/>
        <v>43</v>
      </c>
      <c r="X45" s="47">
        <f t="shared" si="22"/>
        <v>63</v>
      </c>
      <c r="Y45" s="39">
        <v>2</v>
      </c>
      <c r="Z45" s="40">
        <v>0.29583333333333334</v>
      </c>
      <c r="AA45" s="39">
        <v>2</v>
      </c>
      <c r="AB45" s="40">
        <v>0.41666666666666669</v>
      </c>
      <c r="AC45" s="48">
        <f t="shared" si="23"/>
        <v>4</v>
      </c>
      <c r="AD45" s="228">
        <f t="shared" si="24"/>
        <v>0.71250000000000002</v>
      </c>
      <c r="AE45" s="231">
        <v>12</v>
      </c>
      <c r="AF45" s="338">
        <f t="shared" si="25"/>
        <v>32</v>
      </c>
      <c r="AG45" s="428">
        <f t="shared" ref="AG45" si="31">W45+W46+AF45/2+AF46/2</f>
        <v>129</v>
      </c>
    </row>
    <row r="46" spans="1:33" x14ac:dyDescent="0.2">
      <c r="A46" s="422"/>
      <c r="B46" s="3">
        <v>1232</v>
      </c>
      <c r="C46" s="27" t="s">
        <v>73</v>
      </c>
      <c r="D46" s="27" t="s">
        <v>71</v>
      </c>
      <c r="E46" s="27" t="s">
        <v>72</v>
      </c>
      <c r="F46" s="50" t="s">
        <v>136</v>
      </c>
      <c r="G46" s="51">
        <v>20</v>
      </c>
      <c r="H46" s="52">
        <v>0</v>
      </c>
      <c r="I46" s="52">
        <v>0</v>
      </c>
      <c r="J46" s="53">
        <v>0</v>
      </c>
      <c r="K46" s="56">
        <v>30</v>
      </c>
      <c r="L46" s="44">
        <f t="shared" si="20"/>
        <v>20</v>
      </c>
      <c r="M46" s="45">
        <v>6</v>
      </c>
      <c r="N46" s="46">
        <v>1</v>
      </c>
      <c r="O46" s="46">
        <v>5</v>
      </c>
      <c r="P46" s="46">
        <v>6</v>
      </c>
      <c r="Q46" s="46">
        <v>6</v>
      </c>
      <c r="R46" s="46">
        <v>0</v>
      </c>
      <c r="S46" s="46">
        <v>4</v>
      </c>
      <c r="T46" s="46">
        <v>5</v>
      </c>
      <c r="U46" s="46">
        <v>3</v>
      </c>
      <c r="V46" s="46">
        <v>18</v>
      </c>
      <c r="W46" s="44">
        <f t="shared" si="21"/>
        <v>54</v>
      </c>
      <c r="X46" s="47">
        <f t="shared" si="22"/>
        <v>74</v>
      </c>
      <c r="Y46" s="39">
        <v>2</v>
      </c>
      <c r="Z46" s="40">
        <v>0.29583333333333334</v>
      </c>
      <c r="AA46" s="39">
        <v>2</v>
      </c>
      <c r="AB46" s="40">
        <v>0.41666666666666669</v>
      </c>
      <c r="AC46" s="48">
        <f t="shared" si="23"/>
        <v>4</v>
      </c>
      <c r="AD46" s="228">
        <f t="shared" si="24"/>
        <v>0.71250000000000002</v>
      </c>
      <c r="AE46" s="231">
        <v>12</v>
      </c>
      <c r="AF46" s="338">
        <f t="shared" si="25"/>
        <v>32</v>
      </c>
      <c r="AG46" s="428"/>
    </row>
    <row r="47" spans="1:33" x14ac:dyDescent="0.2">
      <c r="A47" s="421">
        <v>22</v>
      </c>
      <c r="B47" s="3">
        <v>2041</v>
      </c>
      <c r="C47" s="27" t="s">
        <v>88</v>
      </c>
      <c r="D47" s="27" t="s">
        <v>34</v>
      </c>
      <c r="E47" s="27" t="s">
        <v>35</v>
      </c>
      <c r="F47" s="50" t="s">
        <v>129</v>
      </c>
      <c r="G47" s="51">
        <v>0</v>
      </c>
      <c r="H47" s="52">
        <v>0</v>
      </c>
      <c r="I47" s="52">
        <v>0</v>
      </c>
      <c r="J47" s="53">
        <v>0</v>
      </c>
      <c r="K47" s="56">
        <v>120</v>
      </c>
      <c r="L47" s="44">
        <f t="shared" si="20"/>
        <v>0</v>
      </c>
      <c r="M47" s="45">
        <v>4</v>
      </c>
      <c r="N47" s="46">
        <v>4</v>
      </c>
      <c r="O47" s="46">
        <v>5</v>
      </c>
      <c r="P47" s="46">
        <v>3</v>
      </c>
      <c r="Q47" s="46">
        <v>4</v>
      </c>
      <c r="R47" s="46">
        <v>0</v>
      </c>
      <c r="S47" s="46">
        <v>4</v>
      </c>
      <c r="T47" s="46">
        <v>5</v>
      </c>
      <c r="U47" s="46">
        <v>1</v>
      </c>
      <c r="V47" s="46">
        <v>8</v>
      </c>
      <c r="W47" s="44">
        <f t="shared" si="21"/>
        <v>38</v>
      </c>
      <c r="X47" s="47">
        <f t="shared" si="22"/>
        <v>38</v>
      </c>
      <c r="Y47" s="39">
        <v>2</v>
      </c>
      <c r="Z47" s="40">
        <v>5.0694444444444452E-2</v>
      </c>
      <c r="AA47" s="39">
        <v>3</v>
      </c>
      <c r="AB47" s="40">
        <v>0.24583333333333335</v>
      </c>
      <c r="AC47" s="48">
        <f t="shared" si="23"/>
        <v>5</v>
      </c>
      <c r="AD47" s="228">
        <f t="shared" si="24"/>
        <v>0.29652777777777778</v>
      </c>
      <c r="AE47" s="231">
        <v>39</v>
      </c>
      <c r="AF47" s="338">
        <f t="shared" si="25"/>
        <v>39</v>
      </c>
      <c r="AG47" s="428">
        <f t="shared" ref="AG47" si="32">W47+W48+AF47/2+AF48/2</f>
        <v>118</v>
      </c>
    </row>
    <row r="48" spans="1:33" x14ac:dyDescent="0.2">
      <c r="A48" s="422"/>
      <c r="B48" s="3">
        <v>2042</v>
      </c>
      <c r="C48" s="27" t="s">
        <v>89</v>
      </c>
      <c r="D48" s="27" t="s">
        <v>34</v>
      </c>
      <c r="E48" s="27" t="s">
        <v>35</v>
      </c>
      <c r="F48" s="50" t="s">
        <v>129</v>
      </c>
      <c r="G48" s="51">
        <v>0</v>
      </c>
      <c r="H48" s="52">
        <v>0</v>
      </c>
      <c r="I48" s="52">
        <v>0</v>
      </c>
      <c r="J48" s="53">
        <v>0</v>
      </c>
      <c r="K48" s="56">
        <v>120</v>
      </c>
      <c r="L48" s="44">
        <f t="shared" si="20"/>
        <v>0</v>
      </c>
      <c r="M48" s="45">
        <v>4</v>
      </c>
      <c r="N48" s="46">
        <v>0</v>
      </c>
      <c r="O48" s="46">
        <v>5</v>
      </c>
      <c r="P48" s="46">
        <v>3</v>
      </c>
      <c r="Q48" s="46">
        <v>4</v>
      </c>
      <c r="R48" s="46">
        <v>0</v>
      </c>
      <c r="S48" s="46">
        <v>6</v>
      </c>
      <c r="T48" s="46">
        <v>6</v>
      </c>
      <c r="U48" s="46">
        <v>1</v>
      </c>
      <c r="V48" s="46">
        <v>12</v>
      </c>
      <c r="W48" s="44">
        <f t="shared" si="21"/>
        <v>41</v>
      </c>
      <c r="X48" s="47">
        <f t="shared" si="22"/>
        <v>41</v>
      </c>
      <c r="Y48" s="39">
        <v>2</v>
      </c>
      <c r="Z48" s="40">
        <v>5.0694444444444452E-2</v>
      </c>
      <c r="AA48" s="39">
        <v>3</v>
      </c>
      <c r="AB48" s="40">
        <v>0.24583333333333335</v>
      </c>
      <c r="AC48" s="48">
        <f t="shared" si="23"/>
        <v>5</v>
      </c>
      <c r="AD48" s="228">
        <f t="shared" si="24"/>
        <v>0.29652777777777778</v>
      </c>
      <c r="AE48" s="231">
        <v>39</v>
      </c>
      <c r="AF48" s="338">
        <f t="shared" si="25"/>
        <v>39</v>
      </c>
      <c r="AG48" s="428"/>
    </row>
    <row r="49" spans="1:33" x14ac:dyDescent="0.2">
      <c r="A49" s="421">
        <v>23</v>
      </c>
      <c r="B49" s="3">
        <v>2251</v>
      </c>
      <c r="C49" s="27" t="s">
        <v>114</v>
      </c>
      <c r="D49" s="27" t="s">
        <v>115</v>
      </c>
      <c r="E49" s="27" t="s">
        <v>116</v>
      </c>
      <c r="F49" s="50" t="s">
        <v>137</v>
      </c>
      <c r="G49" s="51">
        <v>0</v>
      </c>
      <c r="H49" s="52">
        <v>0</v>
      </c>
      <c r="I49" s="52">
        <v>0</v>
      </c>
      <c r="J49" s="53">
        <v>0</v>
      </c>
      <c r="K49" s="56">
        <v>120</v>
      </c>
      <c r="L49" s="44">
        <f t="shared" si="20"/>
        <v>0</v>
      </c>
      <c r="M49" s="45">
        <v>5</v>
      </c>
      <c r="N49" s="46">
        <v>0</v>
      </c>
      <c r="O49" s="46">
        <v>5</v>
      </c>
      <c r="P49" s="46">
        <v>5</v>
      </c>
      <c r="Q49" s="46">
        <v>4</v>
      </c>
      <c r="R49" s="46">
        <v>4</v>
      </c>
      <c r="S49" s="46">
        <v>8</v>
      </c>
      <c r="T49" s="46">
        <v>7</v>
      </c>
      <c r="U49" s="46">
        <v>5</v>
      </c>
      <c r="V49" s="46">
        <v>8</v>
      </c>
      <c r="W49" s="44">
        <f t="shared" si="21"/>
        <v>51</v>
      </c>
      <c r="X49" s="47">
        <f t="shared" si="22"/>
        <v>51</v>
      </c>
      <c r="Y49" s="39">
        <v>2</v>
      </c>
      <c r="Z49" s="40">
        <v>0.20833333333333334</v>
      </c>
      <c r="AA49" s="39">
        <v>2</v>
      </c>
      <c r="AB49" s="40">
        <v>0.41666666666666669</v>
      </c>
      <c r="AC49" s="48">
        <f t="shared" si="23"/>
        <v>4</v>
      </c>
      <c r="AD49" s="228">
        <f t="shared" si="24"/>
        <v>0.625</v>
      </c>
      <c r="AE49" s="231">
        <v>17</v>
      </c>
      <c r="AF49" s="338">
        <f t="shared" si="25"/>
        <v>17</v>
      </c>
      <c r="AG49" s="428">
        <f t="shared" ref="AG49" si="33">W49+W50+AF49/2+AF50/2</f>
        <v>117</v>
      </c>
    </row>
    <row r="50" spans="1:33" x14ac:dyDescent="0.2">
      <c r="A50" s="422"/>
      <c r="B50" s="3">
        <v>2252</v>
      </c>
      <c r="C50" s="27" t="s">
        <v>117</v>
      </c>
      <c r="D50" s="27" t="s">
        <v>115</v>
      </c>
      <c r="E50" s="27" t="s">
        <v>116</v>
      </c>
      <c r="F50" s="50" t="s">
        <v>137</v>
      </c>
      <c r="G50" s="51">
        <v>0</v>
      </c>
      <c r="H50" s="52">
        <v>0</v>
      </c>
      <c r="I50" s="52">
        <v>0</v>
      </c>
      <c r="J50" s="53">
        <v>0</v>
      </c>
      <c r="K50" s="56">
        <v>120</v>
      </c>
      <c r="L50" s="44">
        <f t="shared" si="20"/>
        <v>0</v>
      </c>
      <c r="M50" s="45">
        <v>3</v>
      </c>
      <c r="N50" s="46">
        <v>2</v>
      </c>
      <c r="O50" s="46">
        <v>7</v>
      </c>
      <c r="P50" s="46">
        <v>5</v>
      </c>
      <c r="Q50" s="46">
        <v>5</v>
      </c>
      <c r="R50" s="46">
        <v>0</v>
      </c>
      <c r="S50" s="46">
        <v>8</v>
      </c>
      <c r="T50" s="46">
        <v>7</v>
      </c>
      <c r="U50" s="46">
        <v>4</v>
      </c>
      <c r="V50" s="46">
        <v>8</v>
      </c>
      <c r="W50" s="44">
        <f t="shared" si="21"/>
        <v>49</v>
      </c>
      <c r="X50" s="47">
        <f t="shared" si="22"/>
        <v>49</v>
      </c>
      <c r="Y50" s="39">
        <v>2</v>
      </c>
      <c r="Z50" s="40">
        <v>0.20833333333333334</v>
      </c>
      <c r="AA50" s="39">
        <v>2</v>
      </c>
      <c r="AB50" s="40">
        <v>0.41666666666666669</v>
      </c>
      <c r="AC50" s="48">
        <f t="shared" si="23"/>
        <v>4</v>
      </c>
      <c r="AD50" s="228">
        <f t="shared" si="24"/>
        <v>0.625</v>
      </c>
      <c r="AE50" s="231">
        <v>17</v>
      </c>
      <c r="AF50" s="338">
        <f t="shared" si="25"/>
        <v>17</v>
      </c>
      <c r="AG50" s="428"/>
    </row>
    <row r="51" spans="1:33" x14ac:dyDescent="0.2">
      <c r="A51" s="421">
        <v>24</v>
      </c>
      <c r="B51" s="3">
        <v>2101</v>
      </c>
      <c r="C51" s="27" t="s">
        <v>94</v>
      </c>
      <c r="D51" s="27" t="s">
        <v>46</v>
      </c>
      <c r="E51" s="27" t="s">
        <v>47</v>
      </c>
      <c r="F51" s="50" t="s">
        <v>132</v>
      </c>
      <c r="G51" s="51">
        <v>0</v>
      </c>
      <c r="H51" s="52">
        <v>0</v>
      </c>
      <c r="I51" s="52">
        <v>0</v>
      </c>
      <c r="J51" s="53">
        <v>0</v>
      </c>
      <c r="K51" s="56">
        <v>120</v>
      </c>
      <c r="L51" s="44">
        <f t="shared" si="20"/>
        <v>0</v>
      </c>
      <c r="M51" s="45">
        <v>2</v>
      </c>
      <c r="N51" s="46">
        <v>3</v>
      </c>
      <c r="O51" s="46">
        <v>5</v>
      </c>
      <c r="P51" s="46">
        <v>6</v>
      </c>
      <c r="Q51" s="46">
        <v>4</v>
      </c>
      <c r="R51" s="46">
        <v>2</v>
      </c>
      <c r="S51" s="46">
        <v>7</v>
      </c>
      <c r="T51" s="46">
        <v>3</v>
      </c>
      <c r="U51" s="46">
        <v>4</v>
      </c>
      <c r="V51" s="46">
        <v>12</v>
      </c>
      <c r="W51" s="44">
        <f t="shared" si="21"/>
        <v>48</v>
      </c>
      <c r="X51" s="47">
        <f t="shared" si="22"/>
        <v>48</v>
      </c>
      <c r="Y51" s="39">
        <v>2</v>
      </c>
      <c r="Z51" s="40">
        <v>0.37152777777777773</v>
      </c>
      <c r="AA51" s="39">
        <v>3</v>
      </c>
      <c r="AB51" s="40">
        <v>0.1986111111111111</v>
      </c>
      <c r="AC51" s="48">
        <f t="shared" si="23"/>
        <v>5</v>
      </c>
      <c r="AD51" s="228">
        <f t="shared" si="24"/>
        <v>0.57013888888888886</v>
      </c>
      <c r="AE51" s="231">
        <v>26</v>
      </c>
      <c r="AF51" s="338">
        <f t="shared" si="25"/>
        <v>26</v>
      </c>
      <c r="AG51" s="428">
        <f t="shared" ref="AG51" si="34">W51+W52+AF51/2+AF52/2</f>
        <v>113</v>
      </c>
    </row>
    <row r="52" spans="1:33" x14ac:dyDescent="0.2">
      <c r="A52" s="422"/>
      <c r="B52" s="3">
        <v>2102</v>
      </c>
      <c r="C52" s="27" t="s">
        <v>95</v>
      </c>
      <c r="D52" s="27" t="s">
        <v>46</v>
      </c>
      <c r="E52" s="27" t="s">
        <v>47</v>
      </c>
      <c r="F52" s="50" t="s">
        <v>132</v>
      </c>
      <c r="G52" s="51">
        <v>0</v>
      </c>
      <c r="H52" s="52">
        <v>0</v>
      </c>
      <c r="I52" s="52">
        <v>0</v>
      </c>
      <c r="J52" s="53">
        <v>0</v>
      </c>
      <c r="K52" s="56">
        <v>120</v>
      </c>
      <c r="L52" s="44">
        <f t="shared" si="20"/>
        <v>0</v>
      </c>
      <c r="M52" s="45">
        <v>1</v>
      </c>
      <c r="N52" s="46">
        <v>1</v>
      </c>
      <c r="O52" s="46">
        <v>5</v>
      </c>
      <c r="P52" s="46">
        <v>6</v>
      </c>
      <c r="Q52" s="46">
        <v>2</v>
      </c>
      <c r="R52" s="46">
        <v>0</v>
      </c>
      <c r="S52" s="46">
        <v>10</v>
      </c>
      <c r="T52" s="46">
        <v>10</v>
      </c>
      <c r="U52" s="46">
        <v>4</v>
      </c>
      <c r="V52" s="46">
        <v>0</v>
      </c>
      <c r="W52" s="44">
        <f t="shared" si="21"/>
        <v>39</v>
      </c>
      <c r="X52" s="47">
        <f t="shared" si="22"/>
        <v>39</v>
      </c>
      <c r="Y52" s="39">
        <v>2</v>
      </c>
      <c r="Z52" s="40">
        <v>0.37152777777777773</v>
      </c>
      <c r="AA52" s="39">
        <v>3</v>
      </c>
      <c r="AB52" s="40">
        <v>0.1986111111111111</v>
      </c>
      <c r="AC52" s="48">
        <f t="shared" si="23"/>
        <v>5</v>
      </c>
      <c r="AD52" s="228">
        <f t="shared" si="24"/>
        <v>0.57013888888888886</v>
      </c>
      <c r="AE52" s="231">
        <v>26</v>
      </c>
      <c r="AF52" s="338">
        <f t="shared" si="25"/>
        <v>26</v>
      </c>
      <c r="AG52" s="428"/>
    </row>
    <row r="53" spans="1:33" x14ac:dyDescent="0.2">
      <c r="A53" s="421">
        <v>25</v>
      </c>
      <c r="B53" s="3">
        <v>1151</v>
      </c>
      <c r="C53" s="27" t="s">
        <v>55</v>
      </c>
      <c r="D53" s="27" t="s">
        <v>56</v>
      </c>
      <c r="E53" s="27" t="s">
        <v>57</v>
      </c>
      <c r="F53" s="50" t="s">
        <v>128</v>
      </c>
      <c r="G53" s="51">
        <v>0</v>
      </c>
      <c r="H53" s="52">
        <v>0</v>
      </c>
      <c r="I53" s="52">
        <v>0</v>
      </c>
      <c r="J53" s="53">
        <v>0</v>
      </c>
      <c r="K53" s="56">
        <v>120</v>
      </c>
      <c r="L53" s="44">
        <f t="shared" si="20"/>
        <v>0</v>
      </c>
      <c r="M53" s="45">
        <v>2</v>
      </c>
      <c r="N53" s="46">
        <v>1</v>
      </c>
      <c r="O53" s="46">
        <v>5</v>
      </c>
      <c r="P53" s="46">
        <v>7</v>
      </c>
      <c r="Q53" s="46">
        <v>2</v>
      </c>
      <c r="R53" s="46">
        <v>0</v>
      </c>
      <c r="S53" s="46">
        <v>6</v>
      </c>
      <c r="T53" s="46">
        <v>7</v>
      </c>
      <c r="U53" s="46">
        <v>4</v>
      </c>
      <c r="V53" s="46">
        <v>8</v>
      </c>
      <c r="W53" s="44">
        <f t="shared" si="21"/>
        <v>42</v>
      </c>
      <c r="X53" s="47">
        <f t="shared" si="22"/>
        <v>42</v>
      </c>
      <c r="Y53" s="39">
        <v>2</v>
      </c>
      <c r="Z53" s="40">
        <v>0.41666666666666669</v>
      </c>
      <c r="AA53" s="39">
        <v>2</v>
      </c>
      <c r="AB53" s="40">
        <v>0.41666666666666669</v>
      </c>
      <c r="AC53" s="48">
        <f t="shared" si="23"/>
        <v>4</v>
      </c>
      <c r="AD53" s="228">
        <f t="shared" si="24"/>
        <v>0.83333333333333337</v>
      </c>
      <c r="AE53" s="231">
        <v>10</v>
      </c>
      <c r="AF53" s="338">
        <f t="shared" si="25"/>
        <v>10</v>
      </c>
      <c r="AG53" s="428">
        <f t="shared" ref="AG53" si="35">W53+W54+AF53/2+AF54/2</f>
        <v>109</v>
      </c>
    </row>
    <row r="54" spans="1:33" x14ac:dyDescent="0.2">
      <c r="A54" s="422"/>
      <c r="B54" s="3">
        <v>1152</v>
      </c>
      <c r="C54" s="27" t="s">
        <v>58</v>
      </c>
      <c r="D54" s="27" t="s">
        <v>56</v>
      </c>
      <c r="E54" s="27" t="s">
        <v>57</v>
      </c>
      <c r="F54" s="50" t="s">
        <v>128</v>
      </c>
      <c r="G54" s="51">
        <v>0</v>
      </c>
      <c r="H54" s="52">
        <v>0</v>
      </c>
      <c r="I54" s="52">
        <v>0</v>
      </c>
      <c r="J54" s="53">
        <v>0</v>
      </c>
      <c r="K54" s="56">
        <v>120</v>
      </c>
      <c r="L54" s="44">
        <f t="shared" si="20"/>
        <v>0</v>
      </c>
      <c r="M54" s="45">
        <v>4</v>
      </c>
      <c r="N54" s="46">
        <v>3</v>
      </c>
      <c r="O54" s="46">
        <v>7</v>
      </c>
      <c r="P54" s="46">
        <v>6</v>
      </c>
      <c r="Q54" s="46">
        <v>6</v>
      </c>
      <c r="R54" s="46">
        <v>0</v>
      </c>
      <c r="S54" s="46">
        <v>12</v>
      </c>
      <c r="T54" s="46">
        <v>7</v>
      </c>
      <c r="U54" s="46">
        <v>4</v>
      </c>
      <c r="V54" s="46">
        <v>8</v>
      </c>
      <c r="W54" s="44">
        <f t="shared" si="21"/>
        <v>57</v>
      </c>
      <c r="X54" s="47">
        <f t="shared" si="22"/>
        <v>57</v>
      </c>
      <c r="Y54" s="39">
        <v>2</v>
      </c>
      <c r="Z54" s="40">
        <v>0.41666666666666669</v>
      </c>
      <c r="AA54" s="39">
        <v>2</v>
      </c>
      <c r="AB54" s="40">
        <v>0.41666666666666669</v>
      </c>
      <c r="AC54" s="48">
        <f t="shared" si="23"/>
        <v>4</v>
      </c>
      <c r="AD54" s="228">
        <f t="shared" si="24"/>
        <v>0.83333333333333337</v>
      </c>
      <c r="AE54" s="231">
        <v>10</v>
      </c>
      <c r="AF54" s="338">
        <f t="shared" si="25"/>
        <v>10</v>
      </c>
      <c r="AG54" s="428"/>
    </row>
    <row r="55" spans="1:33" x14ac:dyDescent="0.2">
      <c r="A55" s="421">
        <v>26</v>
      </c>
      <c r="B55" s="3">
        <v>1271</v>
      </c>
      <c r="C55" s="27" t="s">
        <v>74</v>
      </c>
      <c r="D55" s="27" t="s">
        <v>75</v>
      </c>
      <c r="E55" s="27" t="s">
        <v>76</v>
      </c>
      <c r="F55" s="50" t="s">
        <v>139</v>
      </c>
      <c r="G55" s="51">
        <v>20</v>
      </c>
      <c r="H55" s="52">
        <v>0</v>
      </c>
      <c r="I55" s="52">
        <v>0</v>
      </c>
      <c r="J55" s="53">
        <v>0</v>
      </c>
      <c r="K55" s="56">
        <v>120</v>
      </c>
      <c r="L55" s="44">
        <f t="shared" si="20"/>
        <v>20</v>
      </c>
      <c r="M55" s="45">
        <v>6</v>
      </c>
      <c r="N55" s="46">
        <v>3</v>
      </c>
      <c r="O55" s="46">
        <v>7</v>
      </c>
      <c r="P55" s="46">
        <v>7</v>
      </c>
      <c r="Q55" s="46">
        <v>3</v>
      </c>
      <c r="R55" s="46">
        <v>0</v>
      </c>
      <c r="S55" s="46">
        <v>4</v>
      </c>
      <c r="T55" s="46">
        <v>5</v>
      </c>
      <c r="U55" s="46">
        <v>2</v>
      </c>
      <c r="V55" s="46">
        <v>8</v>
      </c>
      <c r="W55" s="44">
        <f t="shared" si="21"/>
        <v>45</v>
      </c>
      <c r="X55" s="47">
        <f t="shared" si="22"/>
        <v>65</v>
      </c>
      <c r="Y55" s="39">
        <v>2</v>
      </c>
      <c r="Z55" s="40">
        <v>0.36041666666666666</v>
      </c>
      <c r="AA55" s="39">
        <v>0</v>
      </c>
      <c r="AB55" s="40">
        <v>0.41666666666666669</v>
      </c>
      <c r="AC55" s="48">
        <f t="shared" si="23"/>
        <v>2</v>
      </c>
      <c r="AD55" s="228">
        <f t="shared" si="24"/>
        <v>0.77708333333333335</v>
      </c>
      <c r="AE55" s="231">
        <v>2</v>
      </c>
      <c r="AF55" s="338">
        <f t="shared" si="25"/>
        <v>22</v>
      </c>
      <c r="AG55" s="428">
        <f t="shared" ref="AG55" si="36">W55+W56+AF55/2+AF56/2</f>
        <v>106</v>
      </c>
    </row>
    <row r="56" spans="1:33" x14ac:dyDescent="0.2">
      <c r="A56" s="422"/>
      <c r="B56" s="3">
        <v>1272</v>
      </c>
      <c r="C56" s="27" t="s">
        <v>77</v>
      </c>
      <c r="D56" s="27" t="s">
        <v>75</v>
      </c>
      <c r="E56" s="27" t="s">
        <v>76</v>
      </c>
      <c r="F56" s="50" t="s">
        <v>139</v>
      </c>
      <c r="G56" s="51">
        <v>20</v>
      </c>
      <c r="H56" s="52">
        <v>0</v>
      </c>
      <c r="I56" s="52">
        <v>0</v>
      </c>
      <c r="J56" s="53">
        <v>0</v>
      </c>
      <c r="K56" s="56">
        <v>120</v>
      </c>
      <c r="L56" s="44">
        <f t="shared" si="20"/>
        <v>20</v>
      </c>
      <c r="M56" s="45">
        <v>6</v>
      </c>
      <c r="N56" s="46">
        <v>2</v>
      </c>
      <c r="O56" s="46">
        <v>5</v>
      </c>
      <c r="P56" s="46">
        <v>4</v>
      </c>
      <c r="Q56" s="46">
        <v>4</v>
      </c>
      <c r="R56" s="46">
        <v>0</v>
      </c>
      <c r="S56" s="46">
        <v>5</v>
      </c>
      <c r="T56" s="46">
        <v>4</v>
      </c>
      <c r="U56" s="46">
        <v>1</v>
      </c>
      <c r="V56" s="46">
        <v>8</v>
      </c>
      <c r="W56" s="44">
        <f t="shared" si="21"/>
        <v>39</v>
      </c>
      <c r="X56" s="47">
        <f t="shared" si="22"/>
        <v>59</v>
      </c>
      <c r="Y56" s="39">
        <v>2</v>
      </c>
      <c r="Z56" s="40">
        <v>0.36041666666666666</v>
      </c>
      <c r="AA56" s="39">
        <v>0</v>
      </c>
      <c r="AB56" s="40">
        <v>0.41666666666666669</v>
      </c>
      <c r="AC56" s="48">
        <f t="shared" si="23"/>
        <v>2</v>
      </c>
      <c r="AD56" s="228">
        <f t="shared" si="24"/>
        <v>0.77708333333333335</v>
      </c>
      <c r="AE56" s="231">
        <v>2</v>
      </c>
      <c r="AF56" s="338">
        <f t="shared" si="25"/>
        <v>22</v>
      </c>
      <c r="AG56" s="428"/>
    </row>
    <row r="57" spans="1:33" x14ac:dyDescent="0.2">
      <c r="A57" s="421">
        <v>27</v>
      </c>
      <c r="B57" s="3">
        <v>2301</v>
      </c>
      <c r="C57" s="27" t="s">
        <v>122</v>
      </c>
      <c r="D57" s="27" t="s">
        <v>123</v>
      </c>
      <c r="E57" s="27" t="s">
        <v>100</v>
      </c>
      <c r="F57" s="50" t="s">
        <v>127</v>
      </c>
      <c r="G57" s="51">
        <v>0</v>
      </c>
      <c r="H57" s="52">
        <v>0</v>
      </c>
      <c r="I57" s="52">
        <v>0</v>
      </c>
      <c r="J57" s="53">
        <v>0</v>
      </c>
      <c r="K57" s="56">
        <v>120</v>
      </c>
      <c r="L57" s="44">
        <f t="shared" si="20"/>
        <v>0</v>
      </c>
      <c r="M57" s="45">
        <v>0</v>
      </c>
      <c r="N57" s="46">
        <v>3</v>
      </c>
      <c r="O57" s="46">
        <v>4</v>
      </c>
      <c r="P57" s="46">
        <v>2</v>
      </c>
      <c r="Q57" s="46">
        <v>2</v>
      </c>
      <c r="R57" s="46">
        <v>0</v>
      </c>
      <c r="S57" s="46">
        <v>5</v>
      </c>
      <c r="T57" s="46">
        <v>2</v>
      </c>
      <c r="U57" s="46">
        <v>2</v>
      </c>
      <c r="V57" s="46">
        <v>0</v>
      </c>
      <c r="W57" s="44">
        <f t="shared" si="21"/>
        <v>20</v>
      </c>
      <c r="X57" s="47">
        <f t="shared" si="22"/>
        <v>20</v>
      </c>
      <c r="Y57" s="39">
        <v>2</v>
      </c>
      <c r="Z57" s="40">
        <v>8.6805555555555566E-2</v>
      </c>
      <c r="AA57" s="39">
        <v>3</v>
      </c>
      <c r="AB57" s="40">
        <v>0.28888888888888892</v>
      </c>
      <c r="AC57" s="48">
        <f t="shared" si="23"/>
        <v>5</v>
      </c>
      <c r="AD57" s="228">
        <f t="shared" si="24"/>
        <v>0.3756944444444445</v>
      </c>
      <c r="AE57" s="231">
        <v>35</v>
      </c>
      <c r="AF57" s="338">
        <f t="shared" si="25"/>
        <v>35</v>
      </c>
      <c r="AG57" s="428">
        <f t="shared" ref="AG57" si="37">W57+W58+AF57/2+AF58/2</f>
        <v>89</v>
      </c>
    </row>
    <row r="58" spans="1:33" x14ac:dyDescent="0.2">
      <c r="A58" s="422"/>
      <c r="B58" s="3">
        <v>2302</v>
      </c>
      <c r="C58" s="27" t="s">
        <v>124</v>
      </c>
      <c r="D58" s="27" t="s">
        <v>123</v>
      </c>
      <c r="E58" s="27" t="s">
        <v>100</v>
      </c>
      <c r="F58" s="50" t="s">
        <v>127</v>
      </c>
      <c r="G58" s="51">
        <v>0</v>
      </c>
      <c r="H58" s="52">
        <v>0</v>
      </c>
      <c r="I58" s="52">
        <v>0</v>
      </c>
      <c r="J58" s="53">
        <v>0</v>
      </c>
      <c r="K58" s="56">
        <v>120</v>
      </c>
      <c r="L58" s="44">
        <f t="shared" si="20"/>
        <v>0</v>
      </c>
      <c r="M58" s="45">
        <v>2</v>
      </c>
      <c r="N58" s="46">
        <v>0</v>
      </c>
      <c r="O58" s="46">
        <v>4</v>
      </c>
      <c r="P58" s="46">
        <v>6</v>
      </c>
      <c r="Q58" s="46">
        <v>0</v>
      </c>
      <c r="R58" s="46">
        <v>0</v>
      </c>
      <c r="S58" s="46">
        <v>1</v>
      </c>
      <c r="T58" s="46">
        <v>6</v>
      </c>
      <c r="U58" s="46">
        <v>3</v>
      </c>
      <c r="V58" s="46">
        <v>12</v>
      </c>
      <c r="W58" s="44">
        <f t="shared" si="21"/>
        <v>34</v>
      </c>
      <c r="X58" s="47">
        <f t="shared" si="22"/>
        <v>34</v>
      </c>
      <c r="Y58" s="39">
        <v>2</v>
      </c>
      <c r="Z58" s="40">
        <v>8.6805555555555566E-2</v>
      </c>
      <c r="AA58" s="39">
        <v>3</v>
      </c>
      <c r="AB58" s="40">
        <v>0.28888888888888892</v>
      </c>
      <c r="AC58" s="48">
        <f t="shared" si="23"/>
        <v>5</v>
      </c>
      <c r="AD58" s="228">
        <f t="shared" si="24"/>
        <v>0.3756944444444445</v>
      </c>
      <c r="AE58" s="231">
        <v>35</v>
      </c>
      <c r="AF58" s="338">
        <f t="shared" si="25"/>
        <v>35</v>
      </c>
      <c r="AG58" s="428"/>
    </row>
    <row r="59" spans="1:33" x14ac:dyDescent="0.2">
      <c r="A59" s="421">
        <v>28</v>
      </c>
      <c r="B59" s="2">
        <v>2141</v>
      </c>
      <c r="C59" s="27" t="s">
        <v>98</v>
      </c>
      <c r="D59" s="27" t="s">
        <v>99</v>
      </c>
      <c r="E59" s="27" t="s">
        <v>100</v>
      </c>
      <c r="F59" s="55" t="s">
        <v>144</v>
      </c>
      <c r="G59" s="51">
        <v>0</v>
      </c>
      <c r="H59" s="52">
        <v>0</v>
      </c>
      <c r="I59" s="52">
        <v>0</v>
      </c>
      <c r="J59" s="53">
        <v>0</v>
      </c>
      <c r="K59" s="56">
        <v>120</v>
      </c>
      <c r="L59" s="44">
        <f t="shared" si="20"/>
        <v>0</v>
      </c>
      <c r="M59" s="45">
        <v>3</v>
      </c>
      <c r="N59" s="46">
        <v>3</v>
      </c>
      <c r="O59" s="46">
        <v>4</v>
      </c>
      <c r="P59" s="46">
        <v>5</v>
      </c>
      <c r="Q59" s="46">
        <v>2</v>
      </c>
      <c r="R59" s="46">
        <v>0</v>
      </c>
      <c r="S59" s="46">
        <v>1</v>
      </c>
      <c r="T59" s="46">
        <v>7</v>
      </c>
      <c r="U59" s="46">
        <v>4</v>
      </c>
      <c r="V59" s="46">
        <v>0</v>
      </c>
      <c r="W59" s="44">
        <f t="shared" si="21"/>
        <v>29</v>
      </c>
      <c r="X59" s="47">
        <f t="shared" si="22"/>
        <v>29</v>
      </c>
      <c r="Y59" s="39">
        <v>2</v>
      </c>
      <c r="Z59" s="40">
        <v>0.41666666666666669</v>
      </c>
      <c r="AA59" s="39">
        <v>1</v>
      </c>
      <c r="AB59" s="40">
        <v>0.41666666666666669</v>
      </c>
      <c r="AC59" s="48">
        <f t="shared" si="23"/>
        <v>3</v>
      </c>
      <c r="AD59" s="228">
        <f t="shared" si="24"/>
        <v>0.83333333333333337</v>
      </c>
      <c r="AE59" s="231">
        <v>5</v>
      </c>
      <c r="AF59" s="338">
        <f t="shared" si="25"/>
        <v>5</v>
      </c>
      <c r="AG59" s="428">
        <f t="shared" ref="AG59" si="38">W59+W60+AF59/2+AF60/2</f>
        <v>65</v>
      </c>
    </row>
    <row r="60" spans="1:33" ht="13.5" thickBot="1" x14ac:dyDescent="0.25">
      <c r="A60" s="422"/>
      <c r="B60" s="2">
        <v>2142</v>
      </c>
      <c r="C60" s="27" t="s">
        <v>101</v>
      </c>
      <c r="D60" s="27" t="s">
        <v>99</v>
      </c>
      <c r="E60" s="27" t="s">
        <v>100</v>
      </c>
      <c r="F60" s="55" t="s">
        <v>144</v>
      </c>
      <c r="G60" s="51">
        <v>0</v>
      </c>
      <c r="H60" s="52">
        <v>0</v>
      </c>
      <c r="I60" s="52">
        <v>0</v>
      </c>
      <c r="J60" s="53">
        <v>0</v>
      </c>
      <c r="K60" s="56">
        <v>120</v>
      </c>
      <c r="L60" s="44">
        <f t="shared" si="20"/>
        <v>0</v>
      </c>
      <c r="M60" s="45">
        <v>2</v>
      </c>
      <c r="N60" s="46">
        <v>0</v>
      </c>
      <c r="O60" s="46">
        <v>5</v>
      </c>
      <c r="P60" s="46">
        <v>8</v>
      </c>
      <c r="Q60" s="46">
        <v>2</v>
      </c>
      <c r="R60" s="46">
        <v>0</v>
      </c>
      <c r="S60" s="46">
        <v>6</v>
      </c>
      <c r="T60" s="46">
        <v>6</v>
      </c>
      <c r="U60" s="46">
        <v>2</v>
      </c>
      <c r="V60" s="46">
        <v>0</v>
      </c>
      <c r="W60" s="44">
        <f t="shared" si="21"/>
        <v>31</v>
      </c>
      <c r="X60" s="47">
        <f t="shared" si="22"/>
        <v>31</v>
      </c>
      <c r="Y60" s="39">
        <v>2</v>
      </c>
      <c r="Z60" s="40">
        <v>0.41666666666666669</v>
      </c>
      <c r="AA60" s="39">
        <v>1</v>
      </c>
      <c r="AB60" s="40">
        <v>0.41666666666666669</v>
      </c>
      <c r="AC60" s="72">
        <f t="shared" si="23"/>
        <v>3</v>
      </c>
      <c r="AD60" s="229">
        <f t="shared" si="24"/>
        <v>0.83333333333333337</v>
      </c>
      <c r="AE60" s="232">
        <v>5</v>
      </c>
      <c r="AF60" s="339">
        <f t="shared" si="25"/>
        <v>5</v>
      </c>
      <c r="AG60" s="433"/>
    </row>
    <row r="61" spans="1:33" x14ac:dyDescent="0.2">
      <c r="L61" s="82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77"/>
      <c r="X61" s="78"/>
      <c r="Y61" s="78"/>
      <c r="Z61" s="78"/>
      <c r="AA61" s="78"/>
      <c r="AB61" s="78"/>
      <c r="AC61" s="78"/>
      <c r="AD61" s="78"/>
      <c r="AE61" s="78"/>
    </row>
    <row r="62" spans="1:33" x14ac:dyDescent="0.2">
      <c r="L62" s="82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77"/>
      <c r="X62" s="78"/>
      <c r="Y62" s="78"/>
      <c r="Z62" s="78"/>
      <c r="AA62" s="78"/>
      <c r="AB62" s="78"/>
      <c r="AC62" s="78"/>
      <c r="AD62" s="78"/>
      <c r="AE62" s="78"/>
    </row>
    <row r="63" spans="1:33" x14ac:dyDescent="0.2">
      <c r="L63" s="82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77"/>
      <c r="X63" s="78"/>
      <c r="Y63" s="78"/>
      <c r="Z63" s="78"/>
      <c r="AA63" s="78"/>
      <c r="AB63" s="78"/>
      <c r="AC63" s="78"/>
      <c r="AD63" s="78"/>
      <c r="AE63" s="78"/>
    </row>
    <row r="64" spans="1:33" x14ac:dyDescent="0.2">
      <c r="L64" s="82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77"/>
      <c r="X64" s="78"/>
      <c r="Y64" s="78"/>
      <c r="Z64" s="78"/>
      <c r="AA64" s="78"/>
      <c r="AB64" s="78"/>
      <c r="AC64" s="78"/>
      <c r="AD64" s="78"/>
      <c r="AE64" s="78"/>
    </row>
    <row r="65" spans="12:31" x14ac:dyDescent="0.2">
      <c r="L65" s="82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77"/>
      <c r="X65" s="78"/>
      <c r="Y65" s="78"/>
      <c r="Z65" s="78"/>
      <c r="AA65" s="78"/>
      <c r="AB65" s="78"/>
      <c r="AC65" s="78"/>
      <c r="AD65" s="78"/>
      <c r="AE65" s="78"/>
    </row>
    <row r="66" spans="12:31" x14ac:dyDescent="0.2">
      <c r="L66" s="82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77"/>
      <c r="X66" s="78"/>
      <c r="Y66" s="78"/>
      <c r="Z66" s="78"/>
      <c r="AA66" s="78"/>
      <c r="AB66" s="78"/>
      <c r="AC66" s="78"/>
      <c r="AD66" s="78"/>
      <c r="AE66" s="78"/>
    </row>
    <row r="67" spans="12:31" x14ac:dyDescent="0.2">
      <c r="L67" s="82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77"/>
      <c r="X67" s="78"/>
      <c r="Y67" s="78"/>
      <c r="Z67" s="78"/>
      <c r="AA67" s="78"/>
      <c r="AB67" s="78"/>
      <c r="AC67" s="78"/>
      <c r="AD67" s="78"/>
      <c r="AE67" s="78"/>
    </row>
    <row r="68" spans="12:31" x14ac:dyDescent="0.2">
      <c r="L68" s="82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77"/>
      <c r="X68" s="78"/>
      <c r="Y68" s="78"/>
      <c r="Z68" s="78"/>
      <c r="AA68" s="78"/>
      <c r="AB68" s="78"/>
      <c r="AC68" s="78"/>
      <c r="AD68" s="78"/>
      <c r="AE68" s="78"/>
    </row>
    <row r="69" spans="12:31" x14ac:dyDescent="0.2">
      <c r="L69" s="82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77"/>
      <c r="X69" s="78"/>
      <c r="Y69" s="78"/>
      <c r="Z69" s="78"/>
      <c r="AA69" s="78"/>
      <c r="AB69" s="78"/>
      <c r="AC69" s="78"/>
      <c r="AD69" s="78"/>
      <c r="AE69" s="78"/>
    </row>
    <row r="70" spans="12:31" x14ac:dyDescent="0.2">
      <c r="L70" s="82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77"/>
      <c r="X70" s="78"/>
      <c r="Y70" s="78"/>
      <c r="Z70" s="78"/>
      <c r="AA70" s="78"/>
      <c r="AB70" s="78"/>
      <c r="AC70" s="78"/>
      <c r="AD70" s="78"/>
      <c r="AE70" s="78"/>
    </row>
    <row r="71" spans="12:31" x14ac:dyDescent="0.2">
      <c r="L71" s="82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77"/>
      <c r="X71" s="78"/>
      <c r="Y71" s="78"/>
      <c r="Z71" s="78"/>
      <c r="AA71" s="78"/>
      <c r="AB71" s="78"/>
      <c r="AC71" s="78"/>
      <c r="AD71" s="78"/>
      <c r="AE71" s="78"/>
    </row>
    <row r="72" spans="12:31" x14ac:dyDescent="0.2">
      <c r="L72" s="82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77"/>
      <c r="X72" s="78"/>
      <c r="Y72" s="78"/>
      <c r="Z72" s="78"/>
      <c r="AA72" s="78"/>
      <c r="AB72" s="78"/>
      <c r="AC72" s="78"/>
      <c r="AD72" s="78"/>
      <c r="AE72" s="78"/>
    </row>
    <row r="73" spans="12:31" x14ac:dyDescent="0.2">
      <c r="L73" s="82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77"/>
      <c r="X73" s="78"/>
      <c r="Y73" s="78"/>
      <c r="Z73" s="78"/>
      <c r="AA73" s="78"/>
      <c r="AB73" s="78"/>
      <c r="AC73" s="78"/>
      <c r="AD73" s="78"/>
      <c r="AE73" s="78"/>
    </row>
    <row r="74" spans="12:31" x14ac:dyDescent="0.2">
      <c r="L74" s="82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77"/>
      <c r="X74" s="78"/>
      <c r="Y74" s="78"/>
      <c r="Z74" s="78"/>
      <c r="AA74" s="78"/>
      <c r="AB74" s="78"/>
      <c r="AC74" s="78"/>
      <c r="AD74" s="78"/>
      <c r="AE74" s="78"/>
    </row>
    <row r="75" spans="12:31" x14ac:dyDescent="0.2">
      <c r="L75" s="82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77"/>
      <c r="X75" s="78"/>
      <c r="Y75" s="78"/>
      <c r="Z75" s="78"/>
      <c r="AA75" s="78"/>
      <c r="AB75" s="78"/>
      <c r="AC75" s="78"/>
      <c r="AD75" s="78"/>
      <c r="AE75" s="78"/>
    </row>
    <row r="76" spans="12:31" x14ac:dyDescent="0.2">
      <c r="L76" s="82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77"/>
      <c r="X76" s="78"/>
      <c r="Y76" s="78"/>
      <c r="Z76" s="78"/>
      <c r="AA76" s="78"/>
      <c r="AB76" s="78"/>
      <c r="AC76" s="78"/>
      <c r="AD76" s="78"/>
      <c r="AE76" s="78"/>
    </row>
    <row r="77" spans="12:31" x14ac:dyDescent="0.2">
      <c r="L77" s="82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77"/>
      <c r="X77" s="78"/>
      <c r="Y77" s="78"/>
      <c r="Z77" s="78"/>
      <c r="AA77" s="78"/>
      <c r="AB77" s="78"/>
      <c r="AC77" s="78"/>
      <c r="AD77" s="78"/>
      <c r="AE77" s="78"/>
    </row>
    <row r="78" spans="12:31" x14ac:dyDescent="0.2">
      <c r="L78" s="82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77"/>
      <c r="X78" s="78"/>
      <c r="Y78" s="78"/>
      <c r="Z78" s="78"/>
      <c r="AA78" s="78"/>
      <c r="AB78" s="78"/>
      <c r="AC78" s="78"/>
      <c r="AD78" s="78"/>
      <c r="AE78" s="78"/>
    </row>
    <row r="79" spans="12:31" x14ac:dyDescent="0.2">
      <c r="L79" s="82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77"/>
      <c r="X79" s="78"/>
      <c r="Y79" s="78"/>
      <c r="Z79" s="78"/>
      <c r="AA79" s="78"/>
      <c r="AB79" s="78"/>
      <c r="AC79" s="78"/>
      <c r="AD79" s="78"/>
      <c r="AE79" s="78"/>
    </row>
    <row r="80" spans="12:31" x14ac:dyDescent="0.2">
      <c r="L80" s="82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77"/>
      <c r="X80" s="78"/>
      <c r="Y80" s="78"/>
      <c r="Z80" s="78"/>
      <c r="AA80" s="78"/>
      <c r="AB80" s="78"/>
      <c r="AC80" s="78"/>
      <c r="AD80" s="78"/>
      <c r="AE80" s="78"/>
    </row>
    <row r="81" spans="12:31" x14ac:dyDescent="0.2">
      <c r="L81" s="82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77"/>
      <c r="X81" s="78"/>
      <c r="Y81" s="78"/>
      <c r="Z81" s="78"/>
      <c r="AA81" s="78"/>
      <c r="AB81" s="78"/>
      <c r="AC81" s="78"/>
      <c r="AD81" s="78"/>
      <c r="AE81" s="78"/>
    </row>
    <row r="82" spans="12:31" x14ac:dyDescent="0.2">
      <c r="L82" s="82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77"/>
      <c r="X82" s="78"/>
      <c r="Y82" s="78"/>
      <c r="Z82" s="78"/>
      <c r="AA82" s="78"/>
      <c r="AB82" s="78"/>
      <c r="AC82" s="78"/>
      <c r="AD82" s="78"/>
      <c r="AE82" s="78"/>
    </row>
    <row r="83" spans="12:31" x14ac:dyDescent="0.2">
      <c r="L83" s="82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77"/>
      <c r="X83" s="78"/>
      <c r="Y83" s="78"/>
      <c r="Z83" s="78"/>
      <c r="AA83" s="78"/>
      <c r="AB83" s="78"/>
      <c r="AC83" s="78"/>
      <c r="AD83" s="78"/>
      <c r="AE83" s="78"/>
    </row>
    <row r="84" spans="12:31" x14ac:dyDescent="0.2">
      <c r="L84" s="82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77"/>
      <c r="X84" s="78"/>
      <c r="Y84" s="78"/>
      <c r="Z84" s="78"/>
      <c r="AA84" s="78"/>
      <c r="AB84" s="78"/>
      <c r="AC84" s="78"/>
      <c r="AD84" s="78"/>
      <c r="AE84" s="78"/>
    </row>
    <row r="85" spans="12:31" x14ac:dyDescent="0.2">
      <c r="L85" s="82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77"/>
      <c r="X85" s="78"/>
      <c r="Y85" s="78"/>
      <c r="Z85" s="78"/>
      <c r="AA85" s="78"/>
      <c r="AB85" s="78"/>
      <c r="AC85" s="78"/>
      <c r="AD85" s="78"/>
      <c r="AE85" s="78"/>
    </row>
    <row r="86" spans="12:31" x14ac:dyDescent="0.2">
      <c r="L86" s="82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77"/>
      <c r="X86" s="78"/>
      <c r="Y86" s="78"/>
      <c r="Z86" s="78"/>
      <c r="AA86" s="78"/>
      <c r="AB86" s="78"/>
      <c r="AC86" s="78"/>
      <c r="AD86" s="78"/>
      <c r="AE86" s="78"/>
    </row>
    <row r="87" spans="12:31" x14ac:dyDescent="0.2">
      <c r="L87" s="82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77"/>
      <c r="X87" s="78"/>
      <c r="Y87" s="78"/>
      <c r="Z87" s="78"/>
      <c r="AA87" s="78"/>
      <c r="AB87" s="78"/>
      <c r="AC87" s="78"/>
      <c r="AD87" s="78"/>
      <c r="AE87" s="78"/>
    </row>
    <row r="88" spans="12:31" x14ac:dyDescent="0.2">
      <c r="L88" s="82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77"/>
      <c r="X88" s="78"/>
      <c r="Y88" s="78"/>
      <c r="Z88" s="78"/>
      <c r="AA88" s="78"/>
      <c r="AB88" s="78"/>
      <c r="AC88" s="78"/>
      <c r="AD88" s="78"/>
      <c r="AE88" s="78"/>
    </row>
    <row r="89" spans="12:31" x14ac:dyDescent="0.2">
      <c r="L89" s="82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77"/>
      <c r="X89" s="78"/>
      <c r="Y89" s="78"/>
      <c r="Z89" s="78"/>
      <c r="AA89" s="78"/>
      <c r="AB89" s="78"/>
      <c r="AC89" s="78"/>
      <c r="AD89" s="78"/>
      <c r="AE89" s="78"/>
    </row>
    <row r="90" spans="12:31" x14ac:dyDescent="0.2">
      <c r="L90" s="82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77"/>
      <c r="X90" s="78"/>
      <c r="Y90" s="78"/>
      <c r="Z90" s="78"/>
      <c r="AA90" s="78"/>
      <c r="AB90" s="78"/>
      <c r="AC90" s="78"/>
      <c r="AD90" s="78"/>
      <c r="AE90" s="78"/>
    </row>
    <row r="91" spans="12:31" x14ac:dyDescent="0.2">
      <c r="L91" s="82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77"/>
      <c r="X91" s="78"/>
      <c r="Y91" s="78"/>
      <c r="Z91" s="78"/>
      <c r="AA91" s="78"/>
      <c r="AB91" s="78"/>
      <c r="AC91" s="78"/>
      <c r="AD91" s="78"/>
      <c r="AE91" s="78"/>
    </row>
    <row r="92" spans="12:31" x14ac:dyDescent="0.2">
      <c r="L92" s="82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77"/>
      <c r="X92" s="78"/>
      <c r="Y92" s="78"/>
      <c r="Z92" s="78"/>
      <c r="AA92" s="78"/>
      <c r="AB92" s="78"/>
      <c r="AC92" s="78"/>
      <c r="AD92" s="78"/>
      <c r="AE92" s="78"/>
    </row>
    <row r="93" spans="12:31" x14ac:dyDescent="0.2">
      <c r="L93" s="82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77"/>
      <c r="X93" s="78"/>
      <c r="Y93" s="78"/>
      <c r="Z93" s="78"/>
      <c r="AA93" s="78"/>
      <c r="AB93" s="78"/>
      <c r="AC93" s="78"/>
      <c r="AD93" s="78"/>
      <c r="AE93" s="78"/>
    </row>
    <row r="94" spans="12:31" x14ac:dyDescent="0.2">
      <c r="L94" s="82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77"/>
      <c r="X94" s="78"/>
      <c r="Y94" s="78"/>
      <c r="Z94" s="78"/>
      <c r="AA94" s="78"/>
      <c r="AB94" s="78"/>
      <c r="AC94" s="78"/>
      <c r="AD94" s="78"/>
      <c r="AE94" s="78"/>
    </row>
    <row r="95" spans="12:31" x14ac:dyDescent="0.2">
      <c r="L95" s="82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77"/>
      <c r="X95" s="78"/>
      <c r="Y95" s="78"/>
      <c r="Z95" s="78"/>
      <c r="AA95" s="78"/>
      <c r="AB95" s="78"/>
      <c r="AC95" s="78"/>
      <c r="AD95" s="78"/>
      <c r="AE95" s="78"/>
    </row>
    <row r="96" spans="12:31" x14ac:dyDescent="0.2">
      <c r="L96" s="82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77"/>
      <c r="X96" s="78"/>
      <c r="Y96" s="78"/>
      <c r="Z96" s="78"/>
      <c r="AA96" s="78"/>
      <c r="AB96" s="78"/>
      <c r="AC96" s="78"/>
      <c r="AD96" s="78"/>
      <c r="AE96" s="78"/>
    </row>
    <row r="97" spans="12:31" x14ac:dyDescent="0.2">
      <c r="L97" s="82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77"/>
      <c r="X97" s="78"/>
      <c r="Y97" s="78"/>
      <c r="Z97" s="78"/>
      <c r="AA97" s="78"/>
      <c r="AB97" s="78"/>
      <c r="AC97" s="78"/>
      <c r="AD97" s="78"/>
      <c r="AE97" s="78"/>
    </row>
    <row r="98" spans="12:31" x14ac:dyDescent="0.2">
      <c r="L98" s="82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77"/>
      <c r="X98" s="78"/>
      <c r="Y98" s="78"/>
      <c r="Z98" s="78"/>
      <c r="AA98" s="78"/>
      <c r="AB98" s="78"/>
      <c r="AC98" s="78"/>
      <c r="AD98" s="78"/>
      <c r="AE98" s="78"/>
    </row>
    <row r="99" spans="12:31" x14ac:dyDescent="0.2">
      <c r="L99" s="82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77"/>
      <c r="X99" s="78"/>
      <c r="Y99" s="78"/>
      <c r="Z99" s="78"/>
      <c r="AA99" s="78"/>
      <c r="AB99" s="78"/>
      <c r="AC99" s="78"/>
      <c r="AD99" s="78"/>
      <c r="AE99" s="78"/>
    </row>
    <row r="100" spans="12:31" x14ac:dyDescent="0.2">
      <c r="L100" s="82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77"/>
      <c r="X100" s="78"/>
      <c r="Y100" s="78"/>
      <c r="Z100" s="78"/>
      <c r="AA100" s="78"/>
      <c r="AB100" s="78"/>
      <c r="AC100" s="78"/>
      <c r="AD100" s="78"/>
      <c r="AE100" s="78"/>
    </row>
    <row r="101" spans="12:31" x14ac:dyDescent="0.2">
      <c r="L101" s="82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77"/>
      <c r="X101" s="78"/>
      <c r="Y101" s="78"/>
      <c r="Z101" s="78"/>
      <c r="AA101" s="78"/>
      <c r="AB101" s="78"/>
      <c r="AC101" s="78"/>
      <c r="AD101" s="78"/>
      <c r="AE101" s="78"/>
    </row>
    <row r="102" spans="12:31" x14ac:dyDescent="0.2">
      <c r="L102" s="82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77"/>
      <c r="X102" s="78"/>
      <c r="Y102" s="78"/>
      <c r="Z102" s="78"/>
      <c r="AA102" s="78"/>
      <c r="AB102" s="78"/>
      <c r="AC102" s="78"/>
      <c r="AD102" s="78"/>
      <c r="AE102" s="78"/>
    </row>
    <row r="103" spans="12:31" x14ac:dyDescent="0.2">
      <c r="L103" s="82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77"/>
      <c r="X103" s="78"/>
      <c r="Y103" s="78"/>
      <c r="Z103" s="78"/>
      <c r="AA103" s="78"/>
      <c r="AB103" s="78"/>
      <c r="AC103" s="78"/>
      <c r="AD103" s="78"/>
      <c r="AE103" s="78"/>
    </row>
    <row r="104" spans="12:31" x14ac:dyDescent="0.2">
      <c r="L104" s="82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77"/>
      <c r="X104" s="78"/>
      <c r="Y104" s="78"/>
      <c r="Z104" s="78"/>
      <c r="AA104" s="78"/>
      <c r="AB104" s="78"/>
      <c r="AC104" s="78"/>
      <c r="AD104" s="78"/>
      <c r="AE104" s="78"/>
    </row>
    <row r="105" spans="12:31" x14ac:dyDescent="0.2">
      <c r="L105" s="82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77"/>
      <c r="X105" s="78"/>
      <c r="Y105" s="78"/>
      <c r="Z105" s="78"/>
      <c r="AA105" s="78"/>
      <c r="AB105" s="78"/>
      <c r="AC105" s="78"/>
      <c r="AD105" s="78"/>
      <c r="AE105" s="78"/>
    </row>
    <row r="106" spans="12:31" x14ac:dyDescent="0.2">
      <c r="L106" s="82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77"/>
      <c r="X106" s="78"/>
      <c r="Y106" s="78"/>
      <c r="Z106" s="78"/>
      <c r="AA106" s="78"/>
      <c r="AB106" s="78"/>
      <c r="AC106" s="78"/>
      <c r="AD106" s="78"/>
      <c r="AE106" s="78"/>
    </row>
    <row r="107" spans="12:31" x14ac:dyDescent="0.2">
      <c r="L107" s="82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77"/>
      <c r="X107" s="78"/>
      <c r="Y107" s="78"/>
      <c r="Z107" s="78"/>
      <c r="AA107" s="78"/>
      <c r="AB107" s="78"/>
      <c r="AC107" s="78"/>
      <c r="AD107" s="78"/>
      <c r="AE107" s="78"/>
    </row>
    <row r="108" spans="12:31" x14ac:dyDescent="0.2">
      <c r="L108" s="82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77"/>
      <c r="X108" s="78"/>
      <c r="Y108" s="78"/>
      <c r="Z108" s="78"/>
      <c r="AA108" s="78"/>
      <c r="AB108" s="78"/>
      <c r="AC108" s="78"/>
      <c r="AD108" s="78"/>
      <c r="AE108" s="78"/>
    </row>
    <row r="109" spans="12:31" x14ac:dyDescent="0.2">
      <c r="L109" s="82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77"/>
      <c r="X109" s="78"/>
      <c r="Y109" s="78"/>
      <c r="Z109" s="78"/>
      <c r="AA109" s="78"/>
      <c r="AB109" s="78"/>
      <c r="AC109" s="78"/>
      <c r="AD109" s="78"/>
      <c r="AE109" s="78"/>
    </row>
    <row r="110" spans="12:31" x14ac:dyDescent="0.2">
      <c r="L110" s="82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77"/>
      <c r="X110" s="78"/>
      <c r="Y110" s="78"/>
      <c r="Z110" s="78"/>
      <c r="AA110" s="78"/>
      <c r="AB110" s="78"/>
      <c r="AC110" s="78"/>
      <c r="AD110" s="78"/>
      <c r="AE110" s="78"/>
    </row>
    <row r="111" spans="12:31" x14ac:dyDescent="0.2">
      <c r="L111" s="82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77"/>
      <c r="X111" s="78"/>
      <c r="Y111" s="78"/>
      <c r="Z111" s="78"/>
      <c r="AA111" s="78"/>
      <c r="AB111" s="78"/>
      <c r="AC111" s="78"/>
      <c r="AD111" s="78"/>
      <c r="AE111" s="78"/>
    </row>
    <row r="112" spans="12:31" x14ac:dyDescent="0.2">
      <c r="L112" s="82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77"/>
      <c r="X112" s="78"/>
      <c r="Y112" s="78"/>
      <c r="Z112" s="78"/>
      <c r="AA112" s="78"/>
      <c r="AB112" s="78"/>
      <c r="AC112" s="78"/>
      <c r="AD112" s="78"/>
      <c r="AE112" s="78"/>
    </row>
    <row r="113" spans="12:31" x14ac:dyDescent="0.2">
      <c r="L113" s="82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77"/>
      <c r="X113" s="78"/>
      <c r="Y113" s="78"/>
      <c r="Z113" s="78"/>
      <c r="AA113" s="78"/>
      <c r="AB113" s="78"/>
      <c r="AC113" s="78"/>
      <c r="AD113" s="78"/>
      <c r="AE113" s="78"/>
    </row>
    <row r="114" spans="12:31" x14ac:dyDescent="0.2">
      <c r="L114" s="82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77"/>
      <c r="X114" s="78"/>
      <c r="Y114" s="78"/>
      <c r="Z114" s="78"/>
      <c r="AA114" s="78"/>
      <c r="AB114" s="78"/>
      <c r="AC114" s="78"/>
      <c r="AD114" s="78"/>
      <c r="AE114" s="78"/>
    </row>
    <row r="115" spans="12:31" x14ac:dyDescent="0.2">
      <c r="L115" s="82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77"/>
      <c r="X115" s="78"/>
      <c r="Y115" s="78"/>
      <c r="Z115" s="78"/>
      <c r="AA115" s="78"/>
      <c r="AB115" s="78"/>
      <c r="AC115" s="78"/>
      <c r="AD115" s="78"/>
      <c r="AE115" s="78"/>
    </row>
    <row r="116" spans="12:31" x14ac:dyDescent="0.2">
      <c r="L116" s="82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77"/>
      <c r="X116" s="78"/>
      <c r="Y116" s="78"/>
      <c r="Z116" s="78"/>
      <c r="AA116" s="78"/>
      <c r="AB116" s="78"/>
      <c r="AC116" s="78"/>
      <c r="AD116" s="78"/>
      <c r="AE116" s="78"/>
    </row>
    <row r="117" spans="12:31" x14ac:dyDescent="0.2">
      <c r="L117" s="82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77"/>
      <c r="X117" s="78"/>
      <c r="Y117" s="78"/>
      <c r="Z117" s="78"/>
      <c r="AA117" s="78"/>
      <c r="AB117" s="78"/>
      <c r="AC117" s="78"/>
      <c r="AD117" s="78"/>
      <c r="AE117" s="78"/>
    </row>
    <row r="118" spans="12:31" x14ac:dyDescent="0.2">
      <c r="L118" s="82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77"/>
      <c r="X118" s="78"/>
      <c r="Y118" s="78"/>
      <c r="Z118" s="78"/>
      <c r="AA118" s="78"/>
      <c r="AB118" s="78"/>
      <c r="AC118" s="78"/>
      <c r="AD118" s="78"/>
      <c r="AE118" s="78"/>
    </row>
    <row r="119" spans="12:31" x14ac:dyDescent="0.2">
      <c r="L119" s="82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77"/>
      <c r="X119" s="78"/>
      <c r="Y119" s="78"/>
      <c r="Z119" s="78"/>
      <c r="AA119" s="78"/>
      <c r="AB119" s="78"/>
      <c r="AC119" s="78"/>
      <c r="AD119" s="78"/>
      <c r="AE119" s="78"/>
    </row>
    <row r="120" spans="12:31" x14ac:dyDescent="0.2">
      <c r="L120" s="82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77"/>
      <c r="X120" s="78"/>
      <c r="Y120" s="78"/>
      <c r="Z120" s="78"/>
      <c r="AA120" s="78"/>
      <c r="AB120" s="78"/>
      <c r="AC120" s="78"/>
      <c r="AD120" s="78"/>
      <c r="AE120" s="78"/>
    </row>
    <row r="121" spans="12:31" x14ac:dyDescent="0.2">
      <c r="L121" s="82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77"/>
      <c r="X121" s="78"/>
      <c r="Y121" s="78"/>
      <c r="Z121" s="78"/>
      <c r="AA121" s="78"/>
      <c r="AB121" s="78"/>
      <c r="AC121" s="78"/>
      <c r="AD121" s="78"/>
      <c r="AE121" s="78"/>
    </row>
    <row r="122" spans="12:31" x14ac:dyDescent="0.2">
      <c r="L122" s="82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77"/>
      <c r="X122" s="78"/>
      <c r="Y122" s="78"/>
      <c r="Z122" s="78"/>
      <c r="AA122" s="78"/>
      <c r="AB122" s="78"/>
      <c r="AC122" s="78"/>
      <c r="AD122" s="78"/>
      <c r="AE122" s="78"/>
    </row>
    <row r="123" spans="12:31" x14ac:dyDescent="0.2">
      <c r="L123" s="82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77"/>
      <c r="X123" s="78"/>
      <c r="Y123" s="78"/>
      <c r="Z123" s="78"/>
      <c r="AA123" s="78"/>
      <c r="AB123" s="78"/>
      <c r="AC123" s="78"/>
      <c r="AD123" s="78"/>
      <c r="AE123" s="78"/>
    </row>
  </sheetData>
  <autoFilter ref="A2:AD78"/>
  <mergeCells count="60">
    <mergeCell ref="AG59:AG60"/>
    <mergeCell ref="AG35:AG36"/>
    <mergeCell ref="AG29:AG30"/>
    <mergeCell ref="AG45:AG46"/>
    <mergeCell ref="AG51:AG52"/>
    <mergeCell ref="AG55:AG56"/>
    <mergeCell ref="AG49:AG50"/>
    <mergeCell ref="AG41:AG42"/>
    <mergeCell ref="AG47:AG48"/>
    <mergeCell ref="AG37:AG38"/>
    <mergeCell ref="AG43:AG44"/>
    <mergeCell ref="AG57:AG58"/>
    <mergeCell ref="AG39:AG40"/>
    <mergeCell ref="AG53:AG54"/>
    <mergeCell ref="AG15:AG16"/>
    <mergeCell ref="AG31:AG32"/>
    <mergeCell ref="AG21:AG22"/>
    <mergeCell ref="AG33:AG34"/>
    <mergeCell ref="AG25:AG26"/>
    <mergeCell ref="AG27:AG28"/>
    <mergeCell ref="A59:A60"/>
    <mergeCell ref="AG5:AG6"/>
    <mergeCell ref="AG7:AG8"/>
    <mergeCell ref="AG17:AG18"/>
    <mergeCell ref="AG3:AG4"/>
    <mergeCell ref="AG11:AG12"/>
    <mergeCell ref="AG9:AG10"/>
    <mergeCell ref="AG19:AG20"/>
    <mergeCell ref="AG23:AG24"/>
    <mergeCell ref="AG13:AG14"/>
    <mergeCell ref="A29:A30"/>
    <mergeCell ref="A45:A46"/>
    <mergeCell ref="A51:A52"/>
    <mergeCell ref="A55:A56"/>
    <mergeCell ref="A49:A50"/>
    <mergeCell ref="A53:A54"/>
    <mergeCell ref="A47:A48"/>
    <mergeCell ref="A37:A38"/>
    <mergeCell ref="A43:A44"/>
    <mergeCell ref="A57:A58"/>
    <mergeCell ref="A35:A36"/>
    <mergeCell ref="A33:A34"/>
    <mergeCell ref="A25:A26"/>
    <mergeCell ref="A39:A40"/>
    <mergeCell ref="A41:A42"/>
    <mergeCell ref="A27:A28"/>
    <mergeCell ref="A31:A32"/>
    <mergeCell ref="A19:A20"/>
    <mergeCell ref="A23:A24"/>
    <mergeCell ref="A13:A14"/>
    <mergeCell ref="A15:A16"/>
    <mergeCell ref="A21:A22"/>
    <mergeCell ref="G1:L1"/>
    <mergeCell ref="M1:W1"/>
    <mergeCell ref="A5:A6"/>
    <mergeCell ref="A7:A8"/>
    <mergeCell ref="A17:A18"/>
    <mergeCell ref="A3:A4"/>
    <mergeCell ref="A11:A12"/>
    <mergeCell ref="A9:A10"/>
  </mergeCells>
  <pageMargins left="0.78740157480314965" right="0.78740157480314965" top="0.11811023622047245" bottom="0.11811023622047245" header="0.19685039370078741" footer="0.23622047244094491"/>
  <pageSetup paperSize="9"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zoomScale="110" zoomScaleNormal="110" workbookViewId="0">
      <pane ySplit="2" topLeftCell="A3" activePane="bottomLeft" state="frozen"/>
      <selection pane="bottomLeft" activeCell="D27" sqref="D27"/>
    </sheetView>
  </sheetViews>
  <sheetFormatPr defaultColWidth="24.140625" defaultRowHeight="12.75" x14ac:dyDescent="0.2"/>
  <cols>
    <col min="1" max="1" width="6.42578125" style="15" bestFit="1" customWidth="1"/>
    <col min="2" max="2" width="10.42578125" style="15" bestFit="1" customWidth="1"/>
    <col min="3" max="3" width="24.140625" style="15"/>
    <col min="4" max="4" width="33.28515625" style="1" customWidth="1"/>
    <col min="5" max="6" width="24.140625" style="15"/>
    <col min="7" max="10" width="7" style="81" bestFit="1" customWidth="1"/>
    <col min="11" max="11" width="8.140625" style="81" bestFit="1" customWidth="1"/>
    <col min="12" max="12" width="13" style="84" bestFit="1" customWidth="1"/>
    <col min="13" max="21" width="7" style="81" hidden="1" customWidth="1"/>
    <col min="22" max="22" width="8" style="81" hidden="1" customWidth="1"/>
    <col min="23" max="23" width="11.85546875" style="84" hidden="1" customWidth="1"/>
    <col min="24" max="24" width="11.140625" style="85" hidden="1" customWidth="1"/>
    <col min="25" max="25" width="13.7109375" style="85" bestFit="1" customWidth="1"/>
    <col min="26" max="26" width="14.28515625" style="85" bestFit="1" customWidth="1"/>
    <col min="27" max="27" width="13.85546875" style="85" bestFit="1" customWidth="1"/>
    <col min="28" max="28" width="14.28515625" style="85" bestFit="1" customWidth="1"/>
    <col min="29" max="29" width="16.7109375" style="85" bestFit="1" customWidth="1"/>
    <col min="30" max="30" width="17.28515625" style="85" bestFit="1" customWidth="1"/>
    <col min="31" max="31" width="17.28515625" style="85" customWidth="1"/>
    <col min="32" max="32" width="10.85546875" style="15" bestFit="1" customWidth="1"/>
    <col min="33" max="16384" width="24.140625" style="15"/>
  </cols>
  <sheetData>
    <row r="1" spans="1:32" ht="13.5" thickBot="1" x14ac:dyDescent="0.25">
      <c r="A1" s="9"/>
      <c r="B1" s="10"/>
      <c r="C1" s="10"/>
      <c r="D1" s="5"/>
      <c r="E1" s="10"/>
      <c r="F1" s="10"/>
      <c r="G1" s="391" t="s">
        <v>0</v>
      </c>
      <c r="H1" s="391"/>
      <c r="I1" s="391"/>
      <c r="J1" s="391"/>
      <c r="K1" s="391"/>
      <c r="L1" s="391"/>
      <c r="M1" s="391" t="s">
        <v>1</v>
      </c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11"/>
      <c r="Y1" s="12"/>
      <c r="Z1" s="12"/>
      <c r="AA1" s="12"/>
      <c r="AB1" s="13"/>
      <c r="AC1" s="13"/>
      <c r="AD1" s="14"/>
      <c r="AE1" s="227"/>
    </row>
    <row r="2" spans="1:32" ht="13.5" thickBot="1" x14ac:dyDescent="0.25">
      <c r="A2" s="16" t="s">
        <v>10</v>
      </c>
      <c r="B2" s="17" t="s">
        <v>16</v>
      </c>
      <c r="C2" s="18" t="s">
        <v>12</v>
      </c>
      <c r="D2" s="6" t="s">
        <v>13</v>
      </c>
      <c r="E2" s="19" t="s">
        <v>14</v>
      </c>
      <c r="F2" s="19" t="s">
        <v>20</v>
      </c>
      <c r="G2" s="19" t="s">
        <v>2</v>
      </c>
      <c r="H2" s="19" t="s">
        <v>3</v>
      </c>
      <c r="I2" s="19" t="s">
        <v>4</v>
      </c>
      <c r="J2" s="19" t="s">
        <v>5</v>
      </c>
      <c r="K2" s="19" t="s">
        <v>11</v>
      </c>
      <c r="L2" s="20" t="s">
        <v>15</v>
      </c>
      <c r="M2" s="19" t="s">
        <v>2</v>
      </c>
      <c r="N2" s="19" t="s">
        <v>3</v>
      </c>
      <c r="O2" s="19" t="s">
        <v>4</v>
      </c>
      <c r="P2" s="19" t="s">
        <v>5</v>
      </c>
      <c r="Q2" s="19" t="s">
        <v>6</v>
      </c>
      <c r="R2" s="19" t="s">
        <v>7</v>
      </c>
      <c r="S2" s="19" t="s">
        <v>8</v>
      </c>
      <c r="T2" s="19" t="s">
        <v>9</v>
      </c>
      <c r="U2" s="19" t="s">
        <v>21</v>
      </c>
      <c r="V2" s="19" t="s">
        <v>22</v>
      </c>
      <c r="W2" s="20" t="s">
        <v>17</v>
      </c>
      <c r="X2" s="21" t="s">
        <v>18</v>
      </c>
      <c r="Y2" s="22" t="s">
        <v>23</v>
      </c>
      <c r="Z2" s="23" t="s">
        <v>24</v>
      </c>
      <c r="AA2" s="23" t="s">
        <v>25</v>
      </c>
      <c r="AB2" s="24" t="s">
        <v>26</v>
      </c>
      <c r="AC2" s="22" t="s">
        <v>28</v>
      </c>
      <c r="AD2" s="24" t="s">
        <v>27</v>
      </c>
      <c r="AE2" s="230" t="s">
        <v>145</v>
      </c>
      <c r="AF2" s="307" t="s">
        <v>146</v>
      </c>
    </row>
    <row r="3" spans="1:32" x14ac:dyDescent="0.2">
      <c r="A3" s="393">
        <v>1</v>
      </c>
      <c r="B3" s="100">
        <v>1191</v>
      </c>
      <c r="C3" s="58" t="s">
        <v>62</v>
      </c>
      <c r="D3" s="58" t="s">
        <v>63</v>
      </c>
      <c r="E3" s="58" t="s">
        <v>64</v>
      </c>
      <c r="F3" s="101" t="s">
        <v>131</v>
      </c>
      <c r="G3" s="155">
        <v>20</v>
      </c>
      <c r="H3" s="156">
        <v>30</v>
      </c>
      <c r="I3" s="156">
        <v>30</v>
      </c>
      <c r="J3" s="157">
        <v>45</v>
      </c>
      <c r="K3" s="158">
        <v>97</v>
      </c>
      <c r="L3" s="106">
        <f t="shared" ref="L3:L34" si="0">0+SUM(G3:J3)</f>
        <v>125</v>
      </c>
      <c r="M3" s="159">
        <v>5</v>
      </c>
      <c r="N3" s="160">
        <v>4</v>
      </c>
      <c r="O3" s="160">
        <v>7</v>
      </c>
      <c r="P3" s="160">
        <v>3</v>
      </c>
      <c r="Q3" s="160">
        <v>4</v>
      </c>
      <c r="R3" s="160">
        <v>0</v>
      </c>
      <c r="S3" s="160">
        <v>7</v>
      </c>
      <c r="T3" s="160">
        <v>4</v>
      </c>
      <c r="U3" s="160">
        <v>2</v>
      </c>
      <c r="V3" s="160">
        <v>8</v>
      </c>
      <c r="W3" s="106">
        <f t="shared" ref="W3:W34" si="1">SUM(M3:V3)</f>
        <v>44</v>
      </c>
      <c r="X3" s="161">
        <f t="shared" ref="X3:X34" si="2">L3+W3</f>
        <v>169</v>
      </c>
      <c r="Y3" s="162">
        <v>2</v>
      </c>
      <c r="Z3" s="163">
        <v>0.12847222222222224</v>
      </c>
      <c r="AA3" s="68">
        <v>3</v>
      </c>
      <c r="AB3" s="69">
        <v>0.16319444444444445</v>
      </c>
      <c r="AC3" s="164">
        <f t="shared" ref="AC3:AC34" si="3">Y3+AA3</f>
        <v>5</v>
      </c>
      <c r="AD3" s="235">
        <f t="shared" ref="AD3:AD34" si="4">Z3+AB3</f>
        <v>0.29166666666666669</v>
      </c>
      <c r="AE3" s="236">
        <v>40</v>
      </c>
      <c r="AF3" s="306">
        <f t="shared" ref="AF3:AF34" si="5">L3+AE3</f>
        <v>165</v>
      </c>
    </row>
    <row r="4" spans="1:32" x14ac:dyDescent="0.2">
      <c r="A4" s="394"/>
      <c r="B4" s="7">
        <v>1192</v>
      </c>
      <c r="C4" s="58" t="s">
        <v>65</v>
      </c>
      <c r="D4" s="58" t="s">
        <v>63</v>
      </c>
      <c r="E4" s="58" t="s">
        <v>64</v>
      </c>
      <c r="F4" s="101" t="s">
        <v>131</v>
      </c>
      <c r="G4" s="155">
        <v>20</v>
      </c>
      <c r="H4" s="156">
        <v>30</v>
      </c>
      <c r="I4" s="156">
        <v>30</v>
      </c>
      <c r="J4" s="157">
        <v>45</v>
      </c>
      <c r="K4" s="158">
        <v>97</v>
      </c>
      <c r="L4" s="64">
        <f t="shared" si="0"/>
        <v>125</v>
      </c>
      <c r="M4" s="65">
        <v>5</v>
      </c>
      <c r="N4" s="66">
        <v>2</v>
      </c>
      <c r="O4" s="66">
        <v>7</v>
      </c>
      <c r="P4" s="66">
        <v>8</v>
      </c>
      <c r="Q4" s="66">
        <v>3</v>
      </c>
      <c r="R4" s="66">
        <v>0</v>
      </c>
      <c r="S4" s="66">
        <v>6</v>
      </c>
      <c r="T4" s="66">
        <v>7</v>
      </c>
      <c r="U4" s="66">
        <v>2</v>
      </c>
      <c r="V4" s="66">
        <v>8</v>
      </c>
      <c r="W4" s="64">
        <f t="shared" si="1"/>
        <v>48</v>
      </c>
      <c r="X4" s="67">
        <f t="shared" si="2"/>
        <v>173</v>
      </c>
      <c r="Y4" s="162">
        <v>2</v>
      </c>
      <c r="Z4" s="163">
        <v>0.12847222222222224</v>
      </c>
      <c r="AA4" s="68">
        <v>3</v>
      </c>
      <c r="AB4" s="69">
        <v>0.16319444444444445</v>
      </c>
      <c r="AC4" s="70">
        <f t="shared" si="3"/>
        <v>5</v>
      </c>
      <c r="AD4" s="238">
        <f t="shared" si="4"/>
        <v>0.29166666666666669</v>
      </c>
      <c r="AE4" s="239">
        <v>40</v>
      </c>
      <c r="AF4" s="237">
        <f t="shared" si="5"/>
        <v>165</v>
      </c>
    </row>
    <row r="5" spans="1:32" x14ac:dyDescent="0.2">
      <c r="A5" s="434">
        <v>2</v>
      </c>
      <c r="B5" s="249">
        <v>1071</v>
      </c>
      <c r="C5" s="250" t="s">
        <v>41</v>
      </c>
      <c r="D5" s="250" t="s">
        <v>42</v>
      </c>
      <c r="E5" s="250" t="s">
        <v>43</v>
      </c>
      <c r="F5" s="251" t="s">
        <v>164</v>
      </c>
      <c r="G5" s="252">
        <v>20</v>
      </c>
      <c r="H5" s="253">
        <v>30</v>
      </c>
      <c r="I5" s="253">
        <v>0</v>
      </c>
      <c r="J5" s="254">
        <v>45</v>
      </c>
      <c r="K5" s="255">
        <v>120</v>
      </c>
      <c r="L5" s="256">
        <f t="shared" si="0"/>
        <v>95</v>
      </c>
      <c r="M5" s="257">
        <v>6</v>
      </c>
      <c r="N5" s="258">
        <v>11</v>
      </c>
      <c r="O5" s="258">
        <v>7</v>
      </c>
      <c r="P5" s="258">
        <v>7</v>
      </c>
      <c r="Q5" s="258">
        <v>6</v>
      </c>
      <c r="R5" s="258">
        <v>0</v>
      </c>
      <c r="S5" s="258">
        <v>7</v>
      </c>
      <c r="T5" s="258">
        <v>8</v>
      </c>
      <c r="U5" s="258">
        <v>3</v>
      </c>
      <c r="V5" s="258">
        <v>20</v>
      </c>
      <c r="W5" s="256">
        <f t="shared" si="1"/>
        <v>75</v>
      </c>
      <c r="X5" s="259">
        <f t="shared" si="2"/>
        <v>170</v>
      </c>
      <c r="Y5" s="260">
        <v>2</v>
      </c>
      <c r="Z5" s="261">
        <v>0.16805555555555554</v>
      </c>
      <c r="AA5" s="260">
        <v>3</v>
      </c>
      <c r="AB5" s="261">
        <v>0.20416666666666669</v>
      </c>
      <c r="AC5" s="262">
        <f t="shared" si="3"/>
        <v>5</v>
      </c>
      <c r="AD5" s="263">
        <f t="shared" si="4"/>
        <v>0.37222222222222223</v>
      </c>
      <c r="AE5" s="264">
        <v>36</v>
      </c>
      <c r="AF5" s="265">
        <f t="shared" si="5"/>
        <v>131</v>
      </c>
    </row>
    <row r="6" spans="1:32" x14ac:dyDescent="0.2">
      <c r="A6" s="435"/>
      <c r="B6" s="249">
        <v>1072</v>
      </c>
      <c r="C6" s="250" t="s">
        <v>44</v>
      </c>
      <c r="D6" s="250" t="s">
        <v>42</v>
      </c>
      <c r="E6" s="250" t="s">
        <v>43</v>
      </c>
      <c r="F6" s="251" t="s">
        <v>164</v>
      </c>
      <c r="G6" s="252">
        <v>20</v>
      </c>
      <c r="H6" s="253">
        <v>30</v>
      </c>
      <c r="I6" s="253">
        <v>0</v>
      </c>
      <c r="J6" s="254">
        <v>45</v>
      </c>
      <c r="K6" s="255">
        <v>120</v>
      </c>
      <c r="L6" s="256">
        <f t="shared" si="0"/>
        <v>95</v>
      </c>
      <c r="M6" s="257">
        <v>4</v>
      </c>
      <c r="N6" s="258">
        <v>6</v>
      </c>
      <c r="O6" s="258">
        <v>5</v>
      </c>
      <c r="P6" s="258">
        <v>9</v>
      </c>
      <c r="Q6" s="258">
        <v>6</v>
      </c>
      <c r="R6" s="258">
        <v>2</v>
      </c>
      <c r="S6" s="258">
        <v>8</v>
      </c>
      <c r="T6" s="258">
        <v>7</v>
      </c>
      <c r="U6" s="258">
        <v>3</v>
      </c>
      <c r="V6" s="258">
        <v>0</v>
      </c>
      <c r="W6" s="256">
        <f t="shared" si="1"/>
        <v>50</v>
      </c>
      <c r="X6" s="259">
        <f t="shared" si="2"/>
        <v>145</v>
      </c>
      <c r="Y6" s="260">
        <v>2</v>
      </c>
      <c r="Z6" s="261">
        <v>0.16805555555555554</v>
      </c>
      <c r="AA6" s="260">
        <v>3</v>
      </c>
      <c r="AB6" s="261">
        <v>0.20416666666666669</v>
      </c>
      <c r="AC6" s="262">
        <f t="shared" si="3"/>
        <v>5</v>
      </c>
      <c r="AD6" s="263">
        <f t="shared" si="4"/>
        <v>0.37222222222222223</v>
      </c>
      <c r="AE6" s="264">
        <v>36</v>
      </c>
      <c r="AF6" s="265">
        <f t="shared" si="5"/>
        <v>131</v>
      </c>
    </row>
    <row r="7" spans="1:32" x14ac:dyDescent="0.2">
      <c r="A7" s="436">
        <v>3</v>
      </c>
      <c r="B7" s="270">
        <v>1051</v>
      </c>
      <c r="C7" s="271" t="s">
        <v>37</v>
      </c>
      <c r="D7" s="271" t="s">
        <v>38</v>
      </c>
      <c r="E7" s="271" t="s">
        <v>39</v>
      </c>
      <c r="F7" s="272" t="s">
        <v>126</v>
      </c>
      <c r="G7" s="273">
        <v>20</v>
      </c>
      <c r="H7" s="274">
        <v>0</v>
      </c>
      <c r="I7" s="274">
        <v>30</v>
      </c>
      <c r="J7" s="275">
        <v>45</v>
      </c>
      <c r="K7" s="276">
        <v>120</v>
      </c>
      <c r="L7" s="277">
        <f t="shared" si="0"/>
        <v>95</v>
      </c>
      <c r="M7" s="278">
        <v>5</v>
      </c>
      <c r="N7" s="279">
        <v>1</v>
      </c>
      <c r="O7" s="279">
        <v>5</v>
      </c>
      <c r="P7" s="279">
        <v>4</v>
      </c>
      <c r="Q7" s="279">
        <v>2</v>
      </c>
      <c r="R7" s="279">
        <v>0</v>
      </c>
      <c r="S7" s="279">
        <v>5</v>
      </c>
      <c r="T7" s="279">
        <v>4</v>
      </c>
      <c r="U7" s="279">
        <v>0</v>
      </c>
      <c r="V7" s="279">
        <v>8</v>
      </c>
      <c r="W7" s="277">
        <f t="shared" si="1"/>
        <v>34</v>
      </c>
      <c r="X7" s="280">
        <f t="shared" si="2"/>
        <v>129</v>
      </c>
      <c r="Y7" s="281">
        <v>2</v>
      </c>
      <c r="Z7" s="282">
        <v>0.3888888888888889</v>
      </c>
      <c r="AA7" s="281">
        <v>3</v>
      </c>
      <c r="AB7" s="282">
        <v>0.32500000000000001</v>
      </c>
      <c r="AC7" s="283">
        <f t="shared" si="3"/>
        <v>5</v>
      </c>
      <c r="AD7" s="284">
        <f t="shared" si="4"/>
        <v>0.71388888888888891</v>
      </c>
      <c r="AE7" s="285">
        <v>23</v>
      </c>
      <c r="AF7" s="286">
        <f t="shared" si="5"/>
        <v>118</v>
      </c>
    </row>
    <row r="8" spans="1:32" x14ac:dyDescent="0.2">
      <c r="A8" s="437"/>
      <c r="B8" s="270">
        <v>1052</v>
      </c>
      <c r="C8" s="271" t="s">
        <v>40</v>
      </c>
      <c r="D8" s="271" t="s">
        <v>38</v>
      </c>
      <c r="E8" s="271" t="s">
        <v>39</v>
      </c>
      <c r="F8" s="272" t="s">
        <v>126</v>
      </c>
      <c r="G8" s="273">
        <v>20</v>
      </c>
      <c r="H8" s="274">
        <v>0</v>
      </c>
      <c r="I8" s="274">
        <v>30</v>
      </c>
      <c r="J8" s="275">
        <v>45</v>
      </c>
      <c r="K8" s="276">
        <v>120</v>
      </c>
      <c r="L8" s="277">
        <f t="shared" si="0"/>
        <v>95</v>
      </c>
      <c r="M8" s="278">
        <v>5</v>
      </c>
      <c r="N8" s="279">
        <v>2</v>
      </c>
      <c r="O8" s="279">
        <v>6</v>
      </c>
      <c r="P8" s="279">
        <v>9</v>
      </c>
      <c r="Q8" s="279">
        <v>2</v>
      </c>
      <c r="R8" s="279">
        <v>0</v>
      </c>
      <c r="S8" s="279">
        <v>11</v>
      </c>
      <c r="T8" s="279">
        <v>8</v>
      </c>
      <c r="U8" s="279">
        <v>5</v>
      </c>
      <c r="V8" s="279">
        <v>8</v>
      </c>
      <c r="W8" s="277">
        <f t="shared" si="1"/>
        <v>56</v>
      </c>
      <c r="X8" s="280">
        <f t="shared" si="2"/>
        <v>151</v>
      </c>
      <c r="Y8" s="281">
        <v>2</v>
      </c>
      <c r="Z8" s="282">
        <v>0.3888888888888889</v>
      </c>
      <c r="AA8" s="281">
        <v>3</v>
      </c>
      <c r="AB8" s="282">
        <v>0.32500000000000001</v>
      </c>
      <c r="AC8" s="283">
        <f t="shared" si="3"/>
        <v>5</v>
      </c>
      <c r="AD8" s="284">
        <f t="shared" si="4"/>
        <v>0.71388888888888891</v>
      </c>
      <c r="AE8" s="285">
        <v>23</v>
      </c>
      <c r="AF8" s="286">
        <f t="shared" si="5"/>
        <v>118</v>
      </c>
    </row>
    <row r="9" spans="1:32" x14ac:dyDescent="0.2">
      <c r="A9" s="438">
        <v>4</v>
      </c>
      <c r="B9" s="125">
        <v>2121</v>
      </c>
      <c r="C9" s="126" t="s">
        <v>96</v>
      </c>
      <c r="D9" s="126" t="s">
        <v>50</v>
      </c>
      <c r="E9" s="126" t="s">
        <v>51</v>
      </c>
      <c r="F9" s="127" t="s">
        <v>166</v>
      </c>
      <c r="G9" s="287">
        <v>20</v>
      </c>
      <c r="H9" s="288">
        <v>30</v>
      </c>
      <c r="I9" s="288">
        <v>30</v>
      </c>
      <c r="J9" s="289">
        <v>0</v>
      </c>
      <c r="K9" s="290">
        <v>105</v>
      </c>
      <c r="L9" s="132">
        <f t="shared" si="0"/>
        <v>80</v>
      </c>
      <c r="M9" s="291">
        <v>4</v>
      </c>
      <c r="N9" s="292">
        <v>13</v>
      </c>
      <c r="O9" s="292">
        <v>7</v>
      </c>
      <c r="P9" s="292">
        <v>8</v>
      </c>
      <c r="Q9" s="292">
        <v>6</v>
      </c>
      <c r="R9" s="292">
        <v>3</v>
      </c>
      <c r="S9" s="292">
        <v>7</v>
      </c>
      <c r="T9" s="292">
        <v>5</v>
      </c>
      <c r="U9" s="292">
        <v>4</v>
      </c>
      <c r="V9" s="292">
        <v>20</v>
      </c>
      <c r="W9" s="132">
        <f t="shared" si="1"/>
        <v>77</v>
      </c>
      <c r="X9" s="293">
        <f t="shared" si="2"/>
        <v>157</v>
      </c>
      <c r="Y9" s="294">
        <v>2</v>
      </c>
      <c r="Z9" s="295">
        <v>0.12638888888888888</v>
      </c>
      <c r="AA9" s="294">
        <v>3</v>
      </c>
      <c r="AB9" s="295">
        <v>0.21805555555555556</v>
      </c>
      <c r="AC9" s="296">
        <f t="shared" si="3"/>
        <v>5</v>
      </c>
      <c r="AD9" s="297">
        <f t="shared" si="4"/>
        <v>0.34444444444444444</v>
      </c>
      <c r="AE9" s="298">
        <v>38</v>
      </c>
      <c r="AF9" s="299">
        <f t="shared" si="5"/>
        <v>118</v>
      </c>
    </row>
    <row r="10" spans="1:32" x14ac:dyDescent="0.2">
      <c r="A10" s="398"/>
      <c r="B10" s="125">
        <v>2122</v>
      </c>
      <c r="C10" s="126" t="s">
        <v>97</v>
      </c>
      <c r="D10" s="126" t="s">
        <v>50</v>
      </c>
      <c r="E10" s="126" t="s">
        <v>51</v>
      </c>
      <c r="F10" s="127" t="s">
        <v>166</v>
      </c>
      <c r="G10" s="287">
        <v>20</v>
      </c>
      <c r="H10" s="288">
        <v>30</v>
      </c>
      <c r="I10" s="288">
        <v>30</v>
      </c>
      <c r="J10" s="289">
        <v>0</v>
      </c>
      <c r="K10" s="290">
        <v>105</v>
      </c>
      <c r="L10" s="132">
        <f t="shared" si="0"/>
        <v>80</v>
      </c>
      <c r="M10" s="291">
        <v>3</v>
      </c>
      <c r="N10" s="292">
        <v>7</v>
      </c>
      <c r="O10" s="292">
        <v>7</v>
      </c>
      <c r="P10" s="292">
        <v>6</v>
      </c>
      <c r="Q10" s="292">
        <v>7</v>
      </c>
      <c r="R10" s="292">
        <v>3</v>
      </c>
      <c r="S10" s="292">
        <v>7</v>
      </c>
      <c r="T10" s="292">
        <v>4</v>
      </c>
      <c r="U10" s="292">
        <v>3</v>
      </c>
      <c r="V10" s="292">
        <v>18</v>
      </c>
      <c r="W10" s="132">
        <f t="shared" si="1"/>
        <v>65</v>
      </c>
      <c r="X10" s="293">
        <f t="shared" si="2"/>
        <v>145</v>
      </c>
      <c r="Y10" s="294">
        <v>2</v>
      </c>
      <c r="Z10" s="295">
        <v>0.12638888888888888</v>
      </c>
      <c r="AA10" s="294">
        <v>3</v>
      </c>
      <c r="AB10" s="295">
        <v>0.21805555555555556</v>
      </c>
      <c r="AC10" s="296">
        <f t="shared" si="3"/>
        <v>5</v>
      </c>
      <c r="AD10" s="297">
        <f t="shared" si="4"/>
        <v>0.34444444444444444</v>
      </c>
      <c r="AE10" s="298">
        <v>38</v>
      </c>
      <c r="AF10" s="299">
        <f t="shared" si="5"/>
        <v>118</v>
      </c>
    </row>
    <row r="11" spans="1:32" x14ac:dyDescent="0.2">
      <c r="A11" s="439">
        <v>5</v>
      </c>
      <c r="B11" s="133">
        <v>2021</v>
      </c>
      <c r="C11" s="134" t="s">
        <v>86</v>
      </c>
      <c r="D11" s="134" t="s">
        <v>30</v>
      </c>
      <c r="E11" s="134" t="s">
        <v>31</v>
      </c>
      <c r="F11" s="135" t="s">
        <v>143</v>
      </c>
      <c r="G11" s="203">
        <v>20</v>
      </c>
      <c r="H11" s="204">
        <v>0</v>
      </c>
      <c r="I11" s="204">
        <v>0</v>
      </c>
      <c r="J11" s="205">
        <v>45</v>
      </c>
      <c r="K11" s="206">
        <v>117</v>
      </c>
      <c r="L11" s="140">
        <f t="shared" si="0"/>
        <v>65</v>
      </c>
      <c r="M11" s="207">
        <v>5</v>
      </c>
      <c r="N11" s="208">
        <v>4</v>
      </c>
      <c r="O11" s="208">
        <v>7</v>
      </c>
      <c r="P11" s="208">
        <v>6</v>
      </c>
      <c r="Q11" s="208">
        <v>6</v>
      </c>
      <c r="R11" s="208">
        <v>0</v>
      </c>
      <c r="S11" s="208">
        <v>7</v>
      </c>
      <c r="T11" s="208">
        <v>4</v>
      </c>
      <c r="U11" s="208">
        <v>5</v>
      </c>
      <c r="V11" s="208">
        <v>20</v>
      </c>
      <c r="W11" s="140">
        <f t="shared" si="1"/>
        <v>64</v>
      </c>
      <c r="X11" s="209">
        <f t="shared" si="2"/>
        <v>129</v>
      </c>
      <c r="Y11" s="210">
        <v>2</v>
      </c>
      <c r="Z11" s="211">
        <v>0.31805555555555554</v>
      </c>
      <c r="AA11" s="210">
        <v>3</v>
      </c>
      <c r="AB11" s="211">
        <v>0.15</v>
      </c>
      <c r="AC11" s="212">
        <f t="shared" si="3"/>
        <v>5</v>
      </c>
      <c r="AD11" s="300">
        <f t="shared" si="4"/>
        <v>0.46805555555555556</v>
      </c>
      <c r="AE11" s="301">
        <v>31</v>
      </c>
      <c r="AF11" s="302">
        <f t="shared" si="5"/>
        <v>96</v>
      </c>
    </row>
    <row r="12" spans="1:32" x14ac:dyDescent="0.2">
      <c r="A12" s="440"/>
      <c r="B12" s="133">
        <v>2022</v>
      </c>
      <c r="C12" s="134" t="s">
        <v>87</v>
      </c>
      <c r="D12" s="134" t="s">
        <v>30</v>
      </c>
      <c r="E12" s="134" t="s">
        <v>31</v>
      </c>
      <c r="F12" s="135" t="s">
        <v>143</v>
      </c>
      <c r="G12" s="203">
        <v>20</v>
      </c>
      <c r="H12" s="204">
        <v>0</v>
      </c>
      <c r="I12" s="204">
        <v>0</v>
      </c>
      <c r="J12" s="205">
        <v>45</v>
      </c>
      <c r="K12" s="206">
        <v>117</v>
      </c>
      <c r="L12" s="140">
        <f t="shared" si="0"/>
        <v>65</v>
      </c>
      <c r="M12" s="207">
        <v>6</v>
      </c>
      <c r="N12" s="208">
        <v>2</v>
      </c>
      <c r="O12" s="208">
        <v>7</v>
      </c>
      <c r="P12" s="208">
        <v>9</v>
      </c>
      <c r="Q12" s="208">
        <v>10</v>
      </c>
      <c r="R12" s="208">
        <v>0</v>
      </c>
      <c r="S12" s="208">
        <v>5</v>
      </c>
      <c r="T12" s="208">
        <v>7</v>
      </c>
      <c r="U12" s="208">
        <v>3</v>
      </c>
      <c r="V12" s="208">
        <v>9</v>
      </c>
      <c r="W12" s="140">
        <f t="shared" si="1"/>
        <v>58</v>
      </c>
      <c r="X12" s="209">
        <f t="shared" si="2"/>
        <v>123</v>
      </c>
      <c r="Y12" s="210">
        <v>2</v>
      </c>
      <c r="Z12" s="211">
        <v>0.31805555555555554</v>
      </c>
      <c r="AA12" s="210">
        <v>3</v>
      </c>
      <c r="AB12" s="211">
        <v>0.15</v>
      </c>
      <c r="AC12" s="212">
        <f t="shared" si="3"/>
        <v>5</v>
      </c>
      <c r="AD12" s="300">
        <f t="shared" si="4"/>
        <v>0.46805555555555556</v>
      </c>
      <c r="AE12" s="301">
        <v>31</v>
      </c>
      <c r="AF12" s="302">
        <f t="shared" si="5"/>
        <v>96</v>
      </c>
    </row>
    <row r="13" spans="1:32" x14ac:dyDescent="0.2">
      <c r="A13" s="423">
        <v>6</v>
      </c>
      <c r="B13" s="141">
        <v>1111</v>
      </c>
      <c r="C13" s="142" t="s">
        <v>49</v>
      </c>
      <c r="D13" s="142" t="s">
        <v>50</v>
      </c>
      <c r="E13" s="142" t="s">
        <v>51</v>
      </c>
      <c r="F13" s="143" t="s">
        <v>166</v>
      </c>
      <c r="G13" s="213">
        <v>0</v>
      </c>
      <c r="H13" s="214">
        <v>30</v>
      </c>
      <c r="I13" s="214">
        <v>30</v>
      </c>
      <c r="J13" s="215">
        <v>0</v>
      </c>
      <c r="K13" s="216">
        <v>120</v>
      </c>
      <c r="L13" s="148">
        <f t="shared" si="0"/>
        <v>60</v>
      </c>
      <c r="M13" s="151">
        <v>3</v>
      </c>
      <c r="N13" s="152">
        <v>11</v>
      </c>
      <c r="O13" s="152">
        <v>7</v>
      </c>
      <c r="P13" s="152">
        <v>7</v>
      </c>
      <c r="Q13" s="152">
        <v>7</v>
      </c>
      <c r="R13" s="152">
        <v>2</v>
      </c>
      <c r="S13" s="152">
        <v>12</v>
      </c>
      <c r="T13" s="152">
        <v>8</v>
      </c>
      <c r="U13" s="152">
        <v>4</v>
      </c>
      <c r="V13" s="152">
        <v>20</v>
      </c>
      <c r="W13" s="148">
        <f t="shared" si="1"/>
        <v>81</v>
      </c>
      <c r="X13" s="153">
        <f t="shared" si="2"/>
        <v>141</v>
      </c>
      <c r="Y13" s="149">
        <v>2</v>
      </c>
      <c r="Z13" s="150">
        <v>0.20069444444444443</v>
      </c>
      <c r="AA13" s="149">
        <v>3</v>
      </c>
      <c r="AB13" s="150">
        <v>0.24166666666666667</v>
      </c>
      <c r="AC13" s="154">
        <f t="shared" si="3"/>
        <v>5</v>
      </c>
      <c r="AD13" s="303">
        <f t="shared" si="4"/>
        <v>0.44236111111111109</v>
      </c>
      <c r="AE13" s="304">
        <v>32</v>
      </c>
      <c r="AF13" s="305">
        <f t="shared" si="5"/>
        <v>92</v>
      </c>
    </row>
    <row r="14" spans="1:32" x14ac:dyDescent="0.2">
      <c r="A14" s="424"/>
      <c r="B14" s="141">
        <v>1112</v>
      </c>
      <c r="C14" s="142" t="s">
        <v>52</v>
      </c>
      <c r="D14" s="142" t="s">
        <v>50</v>
      </c>
      <c r="E14" s="142" t="s">
        <v>51</v>
      </c>
      <c r="F14" s="143" t="s">
        <v>166</v>
      </c>
      <c r="G14" s="213">
        <v>0</v>
      </c>
      <c r="H14" s="214">
        <v>30</v>
      </c>
      <c r="I14" s="214">
        <v>30</v>
      </c>
      <c r="J14" s="215">
        <v>0</v>
      </c>
      <c r="K14" s="216">
        <v>120</v>
      </c>
      <c r="L14" s="148">
        <f t="shared" si="0"/>
        <v>60</v>
      </c>
      <c r="M14" s="151">
        <v>5</v>
      </c>
      <c r="N14" s="152">
        <v>7</v>
      </c>
      <c r="O14" s="152">
        <v>5</v>
      </c>
      <c r="P14" s="152">
        <v>7</v>
      </c>
      <c r="Q14" s="152">
        <v>6</v>
      </c>
      <c r="R14" s="152">
        <v>0</v>
      </c>
      <c r="S14" s="152">
        <v>4</v>
      </c>
      <c r="T14" s="152">
        <v>7</v>
      </c>
      <c r="U14" s="152">
        <v>2</v>
      </c>
      <c r="V14" s="152">
        <v>19</v>
      </c>
      <c r="W14" s="148">
        <f t="shared" si="1"/>
        <v>62</v>
      </c>
      <c r="X14" s="153">
        <f t="shared" si="2"/>
        <v>122</v>
      </c>
      <c r="Y14" s="149">
        <v>2</v>
      </c>
      <c r="Z14" s="150">
        <v>0.20069444444444443</v>
      </c>
      <c r="AA14" s="149">
        <v>3</v>
      </c>
      <c r="AB14" s="150">
        <v>0.24166666666666667</v>
      </c>
      <c r="AC14" s="154">
        <f t="shared" si="3"/>
        <v>5</v>
      </c>
      <c r="AD14" s="303">
        <f t="shared" si="4"/>
        <v>0.44236111111111109</v>
      </c>
      <c r="AE14" s="304">
        <v>32</v>
      </c>
      <c r="AF14" s="305">
        <f t="shared" si="5"/>
        <v>92</v>
      </c>
    </row>
    <row r="15" spans="1:32" x14ac:dyDescent="0.2">
      <c r="A15" s="421">
        <v>7</v>
      </c>
      <c r="B15" s="3">
        <v>2201</v>
      </c>
      <c r="C15" s="27" t="s">
        <v>106</v>
      </c>
      <c r="D15" s="27" t="s">
        <v>107</v>
      </c>
      <c r="E15" s="27" t="s">
        <v>108</v>
      </c>
      <c r="F15" s="50" t="s">
        <v>134</v>
      </c>
      <c r="G15" s="51">
        <v>20</v>
      </c>
      <c r="H15" s="52">
        <v>0</v>
      </c>
      <c r="I15" s="52">
        <v>0</v>
      </c>
      <c r="J15" s="53">
        <v>45</v>
      </c>
      <c r="K15" s="56">
        <v>120</v>
      </c>
      <c r="L15" s="44">
        <f t="shared" si="0"/>
        <v>65</v>
      </c>
      <c r="M15" s="45">
        <v>6</v>
      </c>
      <c r="N15" s="46">
        <v>5</v>
      </c>
      <c r="O15" s="46">
        <v>7</v>
      </c>
      <c r="P15" s="46">
        <v>3</v>
      </c>
      <c r="Q15" s="46">
        <v>4</v>
      </c>
      <c r="R15" s="46">
        <v>0</v>
      </c>
      <c r="S15" s="46">
        <v>7</v>
      </c>
      <c r="T15" s="46">
        <v>6</v>
      </c>
      <c r="U15" s="46">
        <v>6</v>
      </c>
      <c r="V15" s="46">
        <v>8</v>
      </c>
      <c r="W15" s="44">
        <f t="shared" si="1"/>
        <v>52</v>
      </c>
      <c r="X15" s="47">
        <f t="shared" si="2"/>
        <v>117</v>
      </c>
      <c r="Y15" s="39">
        <v>2</v>
      </c>
      <c r="Z15" s="40">
        <v>0.41666666666666669</v>
      </c>
      <c r="AA15" s="39">
        <v>3</v>
      </c>
      <c r="AB15" s="40">
        <v>0.19097222222222221</v>
      </c>
      <c r="AC15" s="48">
        <f t="shared" si="3"/>
        <v>5</v>
      </c>
      <c r="AD15" s="228">
        <f t="shared" si="4"/>
        <v>0.60763888888888884</v>
      </c>
      <c r="AE15" s="231">
        <v>25</v>
      </c>
      <c r="AF15" s="233">
        <f t="shared" si="5"/>
        <v>90</v>
      </c>
    </row>
    <row r="16" spans="1:32" x14ac:dyDescent="0.2">
      <c r="A16" s="422"/>
      <c r="B16" s="3">
        <v>2202</v>
      </c>
      <c r="C16" s="27" t="s">
        <v>109</v>
      </c>
      <c r="D16" s="27" t="s">
        <v>107</v>
      </c>
      <c r="E16" s="27" t="s">
        <v>108</v>
      </c>
      <c r="F16" s="50" t="s">
        <v>134</v>
      </c>
      <c r="G16" s="51">
        <v>20</v>
      </c>
      <c r="H16" s="52">
        <v>0</v>
      </c>
      <c r="I16" s="52">
        <v>0</v>
      </c>
      <c r="J16" s="53">
        <v>45</v>
      </c>
      <c r="K16" s="56">
        <v>120</v>
      </c>
      <c r="L16" s="44">
        <f t="shared" si="0"/>
        <v>65</v>
      </c>
      <c r="M16" s="45">
        <v>4</v>
      </c>
      <c r="N16" s="46">
        <v>4</v>
      </c>
      <c r="O16" s="46">
        <v>7</v>
      </c>
      <c r="P16" s="46">
        <v>6</v>
      </c>
      <c r="Q16" s="46">
        <v>5</v>
      </c>
      <c r="R16" s="46">
        <v>2</v>
      </c>
      <c r="S16" s="46">
        <v>7</v>
      </c>
      <c r="T16" s="46">
        <v>5</v>
      </c>
      <c r="U16" s="46">
        <v>3</v>
      </c>
      <c r="V16" s="46">
        <v>12</v>
      </c>
      <c r="W16" s="44">
        <f t="shared" si="1"/>
        <v>55</v>
      </c>
      <c r="X16" s="47">
        <f t="shared" si="2"/>
        <v>120</v>
      </c>
      <c r="Y16" s="39">
        <v>2</v>
      </c>
      <c r="Z16" s="40">
        <v>0.41666666666666669</v>
      </c>
      <c r="AA16" s="39">
        <v>3</v>
      </c>
      <c r="AB16" s="40">
        <v>0.19097222222222221</v>
      </c>
      <c r="AC16" s="48">
        <f t="shared" si="3"/>
        <v>5</v>
      </c>
      <c r="AD16" s="228">
        <f t="shared" si="4"/>
        <v>0.60763888888888884</v>
      </c>
      <c r="AE16" s="231">
        <v>25</v>
      </c>
      <c r="AF16" s="233">
        <f t="shared" si="5"/>
        <v>90</v>
      </c>
    </row>
    <row r="17" spans="1:32" x14ac:dyDescent="0.2">
      <c r="A17" s="421">
        <v>8</v>
      </c>
      <c r="B17" s="3">
        <v>1091</v>
      </c>
      <c r="C17" s="27" t="s">
        <v>45</v>
      </c>
      <c r="D17" s="27" t="s">
        <v>46</v>
      </c>
      <c r="E17" s="27" t="s">
        <v>47</v>
      </c>
      <c r="F17" s="50" t="s">
        <v>132</v>
      </c>
      <c r="G17" s="51">
        <v>20</v>
      </c>
      <c r="H17" s="52">
        <v>0</v>
      </c>
      <c r="I17" s="52">
        <v>30</v>
      </c>
      <c r="J17" s="53">
        <v>0</v>
      </c>
      <c r="K17" s="54">
        <v>100</v>
      </c>
      <c r="L17" s="44">
        <f t="shared" si="0"/>
        <v>50</v>
      </c>
      <c r="M17" s="45">
        <v>6</v>
      </c>
      <c r="N17" s="46">
        <v>1</v>
      </c>
      <c r="O17" s="46">
        <v>4</v>
      </c>
      <c r="P17" s="46">
        <v>5</v>
      </c>
      <c r="Q17" s="46">
        <v>4</v>
      </c>
      <c r="R17" s="46">
        <v>0</v>
      </c>
      <c r="S17" s="46">
        <v>4</v>
      </c>
      <c r="T17" s="46">
        <v>8</v>
      </c>
      <c r="U17" s="46">
        <v>0</v>
      </c>
      <c r="V17" s="46">
        <v>0</v>
      </c>
      <c r="W17" s="44">
        <f t="shared" si="1"/>
        <v>32</v>
      </c>
      <c r="X17" s="47">
        <f t="shared" si="2"/>
        <v>82</v>
      </c>
      <c r="Y17" s="39">
        <v>2</v>
      </c>
      <c r="Z17" s="40">
        <v>6.5972222222222224E-2</v>
      </c>
      <c r="AA17" s="39">
        <v>3</v>
      </c>
      <c r="AB17" s="40">
        <v>0.22569444444444445</v>
      </c>
      <c r="AC17" s="48">
        <f t="shared" si="3"/>
        <v>5</v>
      </c>
      <c r="AD17" s="228">
        <f t="shared" si="4"/>
        <v>0.29166666666666669</v>
      </c>
      <c r="AE17" s="231">
        <v>40</v>
      </c>
      <c r="AF17" s="233">
        <f t="shared" si="5"/>
        <v>90</v>
      </c>
    </row>
    <row r="18" spans="1:32" x14ac:dyDescent="0.2">
      <c r="A18" s="422"/>
      <c r="B18" s="3">
        <v>1092</v>
      </c>
      <c r="C18" s="27" t="s">
        <v>48</v>
      </c>
      <c r="D18" s="27" t="s">
        <v>46</v>
      </c>
      <c r="E18" s="27" t="s">
        <v>47</v>
      </c>
      <c r="F18" s="50" t="s">
        <v>132</v>
      </c>
      <c r="G18" s="51">
        <v>20</v>
      </c>
      <c r="H18" s="52">
        <v>0</v>
      </c>
      <c r="I18" s="52">
        <v>30</v>
      </c>
      <c r="J18" s="53">
        <v>0</v>
      </c>
      <c r="K18" s="54">
        <v>100</v>
      </c>
      <c r="L18" s="44">
        <f t="shared" si="0"/>
        <v>50</v>
      </c>
      <c r="M18" s="45">
        <v>4</v>
      </c>
      <c r="N18" s="46">
        <v>3</v>
      </c>
      <c r="O18" s="46">
        <v>4</v>
      </c>
      <c r="P18" s="46">
        <v>5</v>
      </c>
      <c r="Q18" s="46">
        <v>4</v>
      </c>
      <c r="R18" s="46">
        <v>2</v>
      </c>
      <c r="S18" s="46">
        <v>2</v>
      </c>
      <c r="T18" s="46">
        <v>5</v>
      </c>
      <c r="U18" s="46">
        <v>1</v>
      </c>
      <c r="V18" s="46">
        <v>20</v>
      </c>
      <c r="W18" s="44">
        <f t="shared" si="1"/>
        <v>50</v>
      </c>
      <c r="X18" s="47">
        <f t="shared" si="2"/>
        <v>100</v>
      </c>
      <c r="Y18" s="39">
        <v>2</v>
      </c>
      <c r="Z18" s="40">
        <v>6.5972222222222224E-2</v>
      </c>
      <c r="AA18" s="39">
        <v>3</v>
      </c>
      <c r="AB18" s="40">
        <v>0.22569444444444445</v>
      </c>
      <c r="AC18" s="48">
        <f t="shared" si="3"/>
        <v>5</v>
      </c>
      <c r="AD18" s="228">
        <f t="shared" si="4"/>
        <v>0.29166666666666669</v>
      </c>
      <c r="AE18" s="231">
        <v>40</v>
      </c>
      <c r="AF18" s="233">
        <f t="shared" si="5"/>
        <v>90</v>
      </c>
    </row>
    <row r="19" spans="1:32" x14ac:dyDescent="0.2">
      <c r="A19" s="421">
        <v>9</v>
      </c>
      <c r="B19" s="3">
        <v>2211</v>
      </c>
      <c r="C19" s="27" t="s">
        <v>110</v>
      </c>
      <c r="D19" s="27" t="s">
        <v>111</v>
      </c>
      <c r="E19" s="27" t="s">
        <v>112</v>
      </c>
      <c r="F19" s="50" t="s">
        <v>140</v>
      </c>
      <c r="G19" s="51">
        <v>20</v>
      </c>
      <c r="H19" s="52">
        <v>0</v>
      </c>
      <c r="I19" s="52">
        <v>30</v>
      </c>
      <c r="J19" s="53">
        <v>0</v>
      </c>
      <c r="K19" s="56">
        <v>65</v>
      </c>
      <c r="L19" s="44">
        <f t="shared" si="0"/>
        <v>50</v>
      </c>
      <c r="M19" s="45">
        <v>10</v>
      </c>
      <c r="N19" s="46">
        <v>9</v>
      </c>
      <c r="O19" s="46">
        <v>7</v>
      </c>
      <c r="P19" s="46">
        <v>7</v>
      </c>
      <c r="Q19" s="46">
        <v>6</v>
      </c>
      <c r="R19" s="46">
        <v>0</v>
      </c>
      <c r="S19" s="46">
        <v>6</v>
      </c>
      <c r="T19" s="46">
        <v>5</v>
      </c>
      <c r="U19" s="46">
        <v>5</v>
      </c>
      <c r="V19" s="46">
        <v>20</v>
      </c>
      <c r="W19" s="44">
        <f t="shared" si="1"/>
        <v>75</v>
      </c>
      <c r="X19" s="47">
        <f t="shared" si="2"/>
        <v>125</v>
      </c>
      <c r="Y19" s="39">
        <v>2</v>
      </c>
      <c r="Z19" s="40">
        <v>0.1875</v>
      </c>
      <c r="AA19" s="39">
        <v>3</v>
      </c>
      <c r="AB19" s="40">
        <v>0.16666666666666666</v>
      </c>
      <c r="AC19" s="48">
        <f t="shared" si="3"/>
        <v>5</v>
      </c>
      <c r="AD19" s="228">
        <f t="shared" si="4"/>
        <v>0.35416666666666663</v>
      </c>
      <c r="AE19" s="231">
        <v>37</v>
      </c>
      <c r="AF19" s="233">
        <f t="shared" si="5"/>
        <v>87</v>
      </c>
    </row>
    <row r="20" spans="1:32" x14ac:dyDescent="0.2">
      <c r="A20" s="422"/>
      <c r="B20" s="3">
        <v>2212</v>
      </c>
      <c r="C20" s="27" t="s">
        <v>113</v>
      </c>
      <c r="D20" s="27" t="s">
        <v>111</v>
      </c>
      <c r="E20" s="27" t="s">
        <v>112</v>
      </c>
      <c r="F20" s="50" t="s">
        <v>140</v>
      </c>
      <c r="G20" s="51">
        <v>20</v>
      </c>
      <c r="H20" s="52">
        <v>0</v>
      </c>
      <c r="I20" s="52">
        <v>30</v>
      </c>
      <c r="J20" s="53">
        <v>0</v>
      </c>
      <c r="K20" s="56">
        <v>65</v>
      </c>
      <c r="L20" s="44">
        <f t="shared" si="0"/>
        <v>50</v>
      </c>
      <c r="M20" s="45">
        <v>8</v>
      </c>
      <c r="N20" s="46">
        <v>3</v>
      </c>
      <c r="O20" s="46">
        <v>7</v>
      </c>
      <c r="P20" s="46">
        <v>7</v>
      </c>
      <c r="Q20" s="46">
        <v>4</v>
      </c>
      <c r="R20" s="46">
        <v>0</v>
      </c>
      <c r="S20" s="46">
        <v>7</v>
      </c>
      <c r="T20" s="46">
        <v>6</v>
      </c>
      <c r="U20" s="46">
        <v>4</v>
      </c>
      <c r="V20" s="46">
        <v>8</v>
      </c>
      <c r="W20" s="44">
        <f t="shared" si="1"/>
        <v>54</v>
      </c>
      <c r="X20" s="47">
        <f t="shared" si="2"/>
        <v>104</v>
      </c>
      <c r="Y20" s="39">
        <v>2</v>
      </c>
      <c r="Z20" s="40">
        <v>0.1875</v>
      </c>
      <c r="AA20" s="39">
        <v>3</v>
      </c>
      <c r="AB20" s="40">
        <v>0.16666666666666666</v>
      </c>
      <c r="AC20" s="48">
        <f t="shared" si="3"/>
        <v>5</v>
      </c>
      <c r="AD20" s="228">
        <f t="shared" si="4"/>
        <v>0.35416666666666663</v>
      </c>
      <c r="AE20" s="231">
        <v>37</v>
      </c>
      <c r="AF20" s="233">
        <f t="shared" si="5"/>
        <v>87</v>
      </c>
    </row>
    <row r="21" spans="1:32" x14ac:dyDescent="0.2">
      <c r="A21" s="421">
        <v>10</v>
      </c>
      <c r="B21" s="3">
        <v>2061</v>
      </c>
      <c r="C21" s="27" t="s">
        <v>90</v>
      </c>
      <c r="D21" s="27" t="s">
        <v>38</v>
      </c>
      <c r="E21" s="27" t="s">
        <v>39</v>
      </c>
      <c r="F21" s="50" t="s">
        <v>126</v>
      </c>
      <c r="G21" s="51">
        <v>20</v>
      </c>
      <c r="H21" s="52">
        <v>0</v>
      </c>
      <c r="I21" s="52">
        <v>30</v>
      </c>
      <c r="J21" s="53">
        <v>0</v>
      </c>
      <c r="K21" s="56">
        <v>80</v>
      </c>
      <c r="L21" s="44">
        <f t="shared" si="0"/>
        <v>50</v>
      </c>
      <c r="M21" s="45">
        <v>5</v>
      </c>
      <c r="N21" s="46">
        <v>7</v>
      </c>
      <c r="O21" s="46">
        <v>7</v>
      </c>
      <c r="P21" s="46">
        <v>7</v>
      </c>
      <c r="Q21" s="46">
        <v>4</v>
      </c>
      <c r="R21" s="46">
        <v>2</v>
      </c>
      <c r="S21" s="46">
        <v>6</v>
      </c>
      <c r="T21" s="46">
        <v>6</v>
      </c>
      <c r="U21" s="46">
        <v>7</v>
      </c>
      <c r="V21" s="46">
        <v>20</v>
      </c>
      <c r="W21" s="44">
        <f t="shared" si="1"/>
        <v>71</v>
      </c>
      <c r="X21" s="47">
        <f t="shared" si="2"/>
        <v>121</v>
      </c>
      <c r="Y21" s="39">
        <v>2</v>
      </c>
      <c r="Z21" s="40">
        <v>6.5277777777777782E-2</v>
      </c>
      <c r="AA21" s="39">
        <v>3</v>
      </c>
      <c r="AB21" s="40">
        <v>0.36388888888888887</v>
      </c>
      <c r="AC21" s="48">
        <f t="shared" si="3"/>
        <v>5</v>
      </c>
      <c r="AD21" s="228">
        <f t="shared" si="4"/>
        <v>0.42916666666666664</v>
      </c>
      <c r="AE21" s="231">
        <v>33</v>
      </c>
      <c r="AF21" s="233">
        <f t="shared" si="5"/>
        <v>83</v>
      </c>
    </row>
    <row r="22" spans="1:32" x14ac:dyDescent="0.2">
      <c r="A22" s="422"/>
      <c r="B22" s="3">
        <v>2062</v>
      </c>
      <c r="C22" s="27" t="s">
        <v>91</v>
      </c>
      <c r="D22" s="27" t="s">
        <v>38</v>
      </c>
      <c r="E22" s="27" t="s">
        <v>39</v>
      </c>
      <c r="F22" s="50" t="s">
        <v>126</v>
      </c>
      <c r="G22" s="51">
        <v>20</v>
      </c>
      <c r="H22" s="52">
        <v>0</v>
      </c>
      <c r="I22" s="52">
        <v>30</v>
      </c>
      <c r="J22" s="53">
        <v>0</v>
      </c>
      <c r="K22" s="56">
        <v>80</v>
      </c>
      <c r="L22" s="44">
        <f t="shared" si="0"/>
        <v>50</v>
      </c>
      <c r="M22" s="45">
        <v>4</v>
      </c>
      <c r="N22" s="46">
        <v>1</v>
      </c>
      <c r="O22" s="46">
        <v>7</v>
      </c>
      <c r="P22" s="46">
        <v>6</v>
      </c>
      <c r="Q22" s="46">
        <v>4</v>
      </c>
      <c r="R22" s="46">
        <v>3</v>
      </c>
      <c r="S22" s="46">
        <v>5</v>
      </c>
      <c r="T22" s="46">
        <v>6</v>
      </c>
      <c r="U22" s="46">
        <v>4</v>
      </c>
      <c r="V22" s="46">
        <v>20</v>
      </c>
      <c r="W22" s="44">
        <f t="shared" si="1"/>
        <v>60</v>
      </c>
      <c r="X22" s="47">
        <f t="shared" si="2"/>
        <v>110</v>
      </c>
      <c r="Y22" s="39">
        <v>2</v>
      </c>
      <c r="Z22" s="40">
        <v>6.5277777777777782E-2</v>
      </c>
      <c r="AA22" s="39">
        <v>3</v>
      </c>
      <c r="AB22" s="40">
        <v>0.36388888888888887</v>
      </c>
      <c r="AC22" s="48">
        <f t="shared" si="3"/>
        <v>5</v>
      </c>
      <c r="AD22" s="228">
        <f t="shared" si="4"/>
        <v>0.42916666666666664</v>
      </c>
      <c r="AE22" s="231">
        <v>33</v>
      </c>
      <c r="AF22" s="233">
        <f t="shared" si="5"/>
        <v>83</v>
      </c>
    </row>
    <row r="23" spans="1:32" x14ac:dyDescent="0.2">
      <c r="A23" s="421">
        <v>11</v>
      </c>
      <c r="B23" s="3">
        <v>1031</v>
      </c>
      <c r="C23" s="27" t="s">
        <v>33</v>
      </c>
      <c r="D23" s="27" t="s">
        <v>34</v>
      </c>
      <c r="E23" s="27" t="s">
        <v>35</v>
      </c>
      <c r="F23" s="50" t="s">
        <v>129</v>
      </c>
      <c r="G23" s="51">
        <v>20</v>
      </c>
      <c r="H23" s="52">
        <v>0</v>
      </c>
      <c r="I23" s="52">
        <v>30</v>
      </c>
      <c r="J23" s="53">
        <v>0</v>
      </c>
      <c r="K23" s="56">
        <v>105</v>
      </c>
      <c r="L23" s="44">
        <f t="shared" si="0"/>
        <v>50</v>
      </c>
      <c r="M23" s="45">
        <v>3</v>
      </c>
      <c r="N23" s="46">
        <v>2</v>
      </c>
      <c r="O23" s="46">
        <v>3</v>
      </c>
      <c r="P23" s="46">
        <v>4</v>
      </c>
      <c r="Q23" s="46">
        <v>5</v>
      </c>
      <c r="R23" s="46">
        <v>0</v>
      </c>
      <c r="S23" s="46">
        <v>3</v>
      </c>
      <c r="T23" s="46">
        <v>3</v>
      </c>
      <c r="U23" s="46">
        <v>2</v>
      </c>
      <c r="V23" s="46">
        <v>2</v>
      </c>
      <c r="W23" s="44">
        <f t="shared" si="1"/>
        <v>27</v>
      </c>
      <c r="X23" s="47">
        <f t="shared" si="2"/>
        <v>77</v>
      </c>
      <c r="Y23" s="39">
        <v>2</v>
      </c>
      <c r="Z23" s="40">
        <v>0.17569444444444446</v>
      </c>
      <c r="AA23" s="39">
        <v>3</v>
      </c>
      <c r="AB23" s="40">
        <v>0.30208333333333331</v>
      </c>
      <c r="AC23" s="48">
        <f t="shared" si="3"/>
        <v>5</v>
      </c>
      <c r="AD23" s="228">
        <f t="shared" si="4"/>
        <v>0.47777777777777775</v>
      </c>
      <c r="AE23" s="231">
        <v>30</v>
      </c>
      <c r="AF23" s="233">
        <f t="shared" si="5"/>
        <v>80</v>
      </c>
    </row>
    <row r="24" spans="1:32" x14ac:dyDescent="0.2">
      <c r="A24" s="422"/>
      <c r="B24" s="3">
        <v>1032</v>
      </c>
      <c r="C24" s="27" t="s">
        <v>36</v>
      </c>
      <c r="D24" s="27" t="s">
        <v>34</v>
      </c>
      <c r="E24" s="27" t="s">
        <v>35</v>
      </c>
      <c r="F24" s="50" t="s">
        <v>129</v>
      </c>
      <c r="G24" s="51">
        <v>20</v>
      </c>
      <c r="H24" s="52">
        <v>0</v>
      </c>
      <c r="I24" s="52">
        <v>30</v>
      </c>
      <c r="J24" s="53">
        <v>0</v>
      </c>
      <c r="K24" s="56">
        <v>105</v>
      </c>
      <c r="L24" s="44">
        <f t="shared" si="0"/>
        <v>50</v>
      </c>
      <c r="M24" s="45">
        <v>3</v>
      </c>
      <c r="N24" s="46">
        <v>0</v>
      </c>
      <c r="O24" s="46">
        <v>3</v>
      </c>
      <c r="P24" s="46">
        <v>4</v>
      </c>
      <c r="Q24" s="46">
        <v>6</v>
      </c>
      <c r="R24" s="46">
        <v>0</v>
      </c>
      <c r="S24" s="46">
        <v>7</v>
      </c>
      <c r="T24" s="46">
        <v>8</v>
      </c>
      <c r="U24" s="46">
        <v>1</v>
      </c>
      <c r="V24" s="46">
        <v>8</v>
      </c>
      <c r="W24" s="44">
        <f t="shared" si="1"/>
        <v>40</v>
      </c>
      <c r="X24" s="47">
        <f t="shared" si="2"/>
        <v>90</v>
      </c>
      <c r="Y24" s="39">
        <v>2</v>
      </c>
      <c r="Z24" s="40">
        <v>0.17569444444444446</v>
      </c>
      <c r="AA24" s="39">
        <v>3</v>
      </c>
      <c r="AB24" s="40">
        <v>0.30208333333333331</v>
      </c>
      <c r="AC24" s="48">
        <f t="shared" si="3"/>
        <v>5</v>
      </c>
      <c r="AD24" s="228">
        <f t="shared" si="4"/>
        <v>0.47777777777777775</v>
      </c>
      <c r="AE24" s="231">
        <v>30</v>
      </c>
      <c r="AF24" s="233">
        <f t="shared" si="5"/>
        <v>80</v>
      </c>
    </row>
    <row r="25" spans="1:32" x14ac:dyDescent="0.2">
      <c r="A25" s="421">
        <v>12</v>
      </c>
      <c r="B25" s="3">
        <v>2081</v>
      </c>
      <c r="C25" s="27" t="s">
        <v>92</v>
      </c>
      <c r="D25" s="27" t="s">
        <v>42</v>
      </c>
      <c r="E25" s="27" t="s">
        <v>43</v>
      </c>
      <c r="F25" s="55" t="s">
        <v>164</v>
      </c>
      <c r="G25" s="51">
        <v>20</v>
      </c>
      <c r="H25" s="52">
        <v>0</v>
      </c>
      <c r="I25" s="52">
        <v>30</v>
      </c>
      <c r="J25" s="53">
        <v>0</v>
      </c>
      <c r="K25" s="56">
        <v>60</v>
      </c>
      <c r="L25" s="44">
        <f t="shared" si="0"/>
        <v>50</v>
      </c>
      <c r="M25" s="45">
        <v>5</v>
      </c>
      <c r="N25" s="46">
        <v>7</v>
      </c>
      <c r="O25" s="46">
        <v>7</v>
      </c>
      <c r="P25" s="46">
        <v>5</v>
      </c>
      <c r="Q25" s="46">
        <v>9</v>
      </c>
      <c r="R25" s="46">
        <v>0</v>
      </c>
      <c r="S25" s="46">
        <v>4</v>
      </c>
      <c r="T25" s="46">
        <v>4</v>
      </c>
      <c r="U25" s="46">
        <v>5</v>
      </c>
      <c r="V25" s="46">
        <v>14</v>
      </c>
      <c r="W25" s="44">
        <f t="shared" si="1"/>
        <v>60</v>
      </c>
      <c r="X25" s="47">
        <f t="shared" si="2"/>
        <v>110</v>
      </c>
      <c r="Y25" s="39">
        <v>2</v>
      </c>
      <c r="Z25" s="40">
        <v>0.19236111111111112</v>
      </c>
      <c r="AA25" s="39">
        <v>3</v>
      </c>
      <c r="AB25" s="40">
        <v>0.31458333333333333</v>
      </c>
      <c r="AC25" s="48">
        <f t="shared" si="3"/>
        <v>5</v>
      </c>
      <c r="AD25" s="228">
        <f t="shared" si="4"/>
        <v>0.50694444444444442</v>
      </c>
      <c r="AE25" s="231">
        <v>29</v>
      </c>
      <c r="AF25" s="233">
        <f t="shared" si="5"/>
        <v>79</v>
      </c>
    </row>
    <row r="26" spans="1:32" x14ac:dyDescent="0.2">
      <c r="A26" s="422"/>
      <c r="B26" s="3">
        <v>2082</v>
      </c>
      <c r="C26" s="27" t="s">
        <v>93</v>
      </c>
      <c r="D26" s="27" t="s">
        <v>42</v>
      </c>
      <c r="E26" s="27" t="s">
        <v>43</v>
      </c>
      <c r="F26" s="55" t="s">
        <v>164</v>
      </c>
      <c r="G26" s="51">
        <v>20</v>
      </c>
      <c r="H26" s="52">
        <v>0</v>
      </c>
      <c r="I26" s="52">
        <v>30</v>
      </c>
      <c r="J26" s="53">
        <v>0</v>
      </c>
      <c r="K26" s="56">
        <v>60</v>
      </c>
      <c r="L26" s="44">
        <f t="shared" si="0"/>
        <v>50</v>
      </c>
      <c r="M26" s="45">
        <v>4</v>
      </c>
      <c r="N26" s="46">
        <v>2</v>
      </c>
      <c r="O26" s="46">
        <v>5</v>
      </c>
      <c r="P26" s="46">
        <v>4</v>
      </c>
      <c r="Q26" s="46">
        <v>3</v>
      </c>
      <c r="R26" s="46">
        <v>0</v>
      </c>
      <c r="S26" s="46">
        <v>3</v>
      </c>
      <c r="T26" s="46">
        <v>5</v>
      </c>
      <c r="U26" s="46">
        <v>4</v>
      </c>
      <c r="V26" s="46">
        <v>12</v>
      </c>
      <c r="W26" s="44">
        <f t="shared" si="1"/>
        <v>42</v>
      </c>
      <c r="X26" s="47">
        <f t="shared" si="2"/>
        <v>92</v>
      </c>
      <c r="Y26" s="39">
        <v>2</v>
      </c>
      <c r="Z26" s="40">
        <v>0.19236111111111112</v>
      </c>
      <c r="AA26" s="39">
        <v>3</v>
      </c>
      <c r="AB26" s="40">
        <v>0.31458333333333333</v>
      </c>
      <c r="AC26" s="48">
        <f t="shared" si="3"/>
        <v>5</v>
      </c>
      <c r="AD26" s="228">
        <f t="shared" si="4"/>
        <v>0.50694444444444442</v>
      </c>
      <c r="AE26" s="231">
        <v>29</v>
      </c>
      <c r="AF26" s="233">
        <f t="shared" si="5"/>
        <v>79</v>
      </c>
    </row>
    <row r="27" spans="1:32" x14ac:dyDescent="0.2">
      <c r="A27" s="421">
        <v>13</v>
      </c>
      <c r="B27" s="3">
        <v>2261</v>
      </c>
      <c r="C27" s="27" t="s">
        <v>118</v>
      </c>
      <c r="D27" s="27" t="s">
        <v>119</v>
      </c>
      <c r="E27" s="27" t="s">
        <v>120</v>
      </c>
      <c r="F27" s="50" t="s">
        <v>125</v>
      </c>
      <c r="G27" s="51">
        <v>20</v>
      </c>
      <c r="H27" s="52">
        <v>0</v>
      </c>
      <c r="I27" s="52">
        <v>30</v>
      </c>
      <c r="J27" s="53">
        <v>0</v>
      </c>
      <c r="K27" s="56">
        <v>120</v>
      </c>
      <c r="L27" s="44">
        <f t="shared" si="0"/>
        <v>50</v>
      </c>
      <c r="M27" s="45">
        <v>5</v>
      </c>
      <c r="N27" s="46">
        <v>0</v>
      </c>
      <c r="O27" s="46">
        <v>4</v>
      </c>
      <c r="P27" s="46">
        <v>4</v>
      </c>
      <c r="Q27" s="46">
        <v>2</v>
      </c>
      <c r="R27" s="46">
        <v>0</v>
      </c>
      <c r="S27" s="46">
        <v>4</v>
      </c>
      <c r="T27" s="46">
        <v>7</v>
      </c>
      <c r="U27" s="46">
        <v>1</v>
      </c>
      <c r="V27" s="46">
        <v>20</v>
      </c>
      <c r="W27" s="44">
        <f t="shared" si="1"/>
        <v>47</v>
      </c>
      <c r="X27" s="47">
        <f t="shared" si="2"/>
        <v>97</v>
      </c>
      <c r="Y27" s="39">
        <v>2</v>
      </c>
      <c r="Z27" s="40">
        <v>0.37152777777777773</v>
      </c>
      <c r="AA27" s="39">
        <v>2</v>
      </c>
      <c r="AB27" s="40">
        <v>0.41666666666666669</v>
      </c>
      <c r="AC27" s="48">
        <f t="shared" si="3"/>
        <v>4</v>
      </c>
      <c r="AD27" s="228">
        <f t="shared" si="4"/>
        <v>0.78819444444444442</v>
      </c>
      <c r="AE27" s="231">
        <v>11</v>
      </c>
      <c r="AF27" s="233">
        <f t="shared" si="5"/>
        <v>61</v>
      </c>
    </row>
    <row r="28" spans="1:32" x14ac:dyDescent="0.2">
      <c r="A28" s="422"/>
      <c r="B28" s="3">
        <v>2262</v>
      </c>
      <c r="C28" s="27" t="s">
        <v>121</v>
      </c>
      <c r="D28" s="27" t="s">
        <v>119</v>
      </c>
      <c r="E28" s="27" t="s">
        <v>120</v>
      </c>
      <c r="F28" s="50" t="s">
        <v>125</v>
      </c>
      <c r="G28" s="51">
        <v>20</v>
      </c>
      <c r="H28" s="52">
        <v>0</v>
      </c>
      <c r="I28" s="52">
        <v>30</v>
      </c>
      <c r="J28" s="53">
        <v>0</v>
      </c>
      <c r="K28" s="56">
        <v>120</v>
      </c>
      <c r="L28" s="44">
        <f t="shared" si="0"/>
        <v>50</v>
      </c>
      <c r="M28" s="45">
        <v>3</v>
      </c>
      <c r="N28" s="46">
        <v>1</v>
      </c>
      <c r="O28" s="46">
        <v>4</v>
      </c>
      <c r="P28" s="46">
        <v>5</v>
      </c>
      <c r="Q28" s="46">
        <v>5</v>
      </c>
      <c r="R28" s="46">
        <v>0</v>
      </c>
      <c r="S28" s="46">
        <v>2</v>
      </c>
      <c r="T28" s="46">
        <v>6</v>
      </c>
      <c r="U28" s="46">
        <v>3</v>
      </c>
      <c r="V28" s="46">
        <v>8</v>
      </c>
      <c r="W28" s="44">
        <f t="shared" si="1"/>
        <v>37</v>
      </c>
      <c r="X28" s="47">
        <f t="shared" si="2"/>
        <v>87</v>
      </c>
      <c r="Y28" s="39">
        <v>2</v>
      </c>
      <c r="Z28" s="40">
        <v>0.37152777777777773</v>
      </c>
      <c r="AA28" s="39">
        <v>2</v>
      </c>
      <c r="AB28" s="40">
        <v>0.41666666666666669</v>
      </c>
      <c r="AC28" s="48">
        <f t="shared" si="3"/>
        <v>4</v>
      </c>
      <c r="AD28" s="228">
        <f t="shared" si="4"/>
        <v>0.78819444444444442</v>
      </c>
      <c r="AE28" s="231">
        <v>11</v>
      </c>
      <c r="AF28" s="233">
        <f t="shared" si="5"/>
        <v>61</v>
      </c>
    </row>
    <row r="29" spans="1:32" x14ac:dyDescent="0.2">
      <c r="A29" s="421">
        <v>14</v>
      </c>
      <c r="B29" s="3">
        <v>1011</v>
      </c>
      <c r="C29" s="27" t="s">
        <v>29</v>
      </c>
      <c r="D29" s="27" t="s">
        <v>30</v>
      </c>
      <c r="E29" s="27" t="s">
        <v>31</v>
      </c>
      <c r="F29" s="98" t="s">
        <v>143</v>
      </c>
      <c r="G29" s="51">
        <v>20</v>
      </c>
      <c r="H29" s="52">
        <v>0</v>
      </c>
      <c r="I29" s="52">
        <v>0</v>
      </c>
      <c r="J29" s="53">
        <v>0</v>
      </c>
      <c r="K29" s="56">
        <v>95</v>
      </c>
      <c r="L29" s="44">
        <f t="shared" si="0"/>
        <v>20</v>
      </c>
      <c r="M29" s="45">
        <v>3</v>
      </c>
      <c r="N29" s="46">
        <v>9</v>
      </c>
      <c r="O29" s="46">
        <v>7</v>
      </c>
      <c r="P29" s="46">
        <v>7</v>
      </c>
      <c r="Q29" s="46">
        <v>6</v>
      </c>
      <c r="R29" s="46">
        <v>2</v>
      </c>
      <c r="S29" s="46">
        <v>8</v>
      </c>
      <c r="T29" s="46">
        <v>6</v>
      </c>
      <c r="U29" s="46">
        <v>4</v>
      </c>
      <c r="V29" s="46">
        <v>11</v>
      </c>
      <c r="W29" s="44">
        <f t="shared" si="1"/>
        <v>63</v>
      </c>
      <c r="X29" s="47">
        <f t="shared" si="2"/>
        <v>83</v>
      </c>
      <c r="Y29" s="39">
        <v>2</v>
      </c>
      <c r="Z29" s="40">
        <v>0.375</v>
      </c>
      <c r="AA29" s="39">
        <v>3</v>
      </c>
      <c r="AB29" s="40">
        <v>0.17777777777777778</v>
      </c>
      <c r="AC29" s="48">
        <f t="shared" si="3"/>
        <v>5</v>
      </c>
      <c r="AD29" s="228">
        <f t="shared" si="4"/>
        <v>0.55277777777777781</v>
      </c>
      <c r="AE29" s="231">
        <v>28</v>
      </c>
      <c r="AF29" s="233">
        <f t="shared" si="5"/>
        <v>48</v>
      </c>
    </row>
    <row r="30" spans="1:32" x14ac:dyDescent="0.2">
      <c r="A30" s="422"/>
      <c r="B30" s="3">
        <v>1012</v>
      </c>
      <c r="C30" s="27" t="s">
        <v>32</v>
      </c>
      <c r="D30" s="27" t="s">
        <v>30</v>
      </c>
      <c r="E30" s="27" t="s">
        <v>31</v>
      </c>
      <c r="F30" s="98" t="s">
        <v>143</v>
      </c>
      <c r="G30" s="51">
        <v>20</v>
      </c>
      <c r="H30" s="52">
        <v>0</v>
      </c>
      <c r="I30" s="52">
        <v>0</v>
      </c>
      <c r="J30" s="53">
        <v>0</v>
      </c>
      <c r="K30" s="56">
        <v>95</v>
      </c>
      <c r="L30" s="44">
        <f t="shared" si="0"/>
        <v>20</v>
      </c>
      <c r="M30" s="45">
        <v>4</v>
      </c>
      <c r="N30" s="46">
        <v>3</v>
      </c>
      <c r="O30" s="46">
        <v>7</v>
      </c>
      <c r="P30" s="46">
        <v>6</v>
      </c>
      <c r="Q30" s="46">
        <v>4</v>
      </c>
      <c r="R30" s="46">
        <v>3</v>
      </c>
      <c r="S30" s="46">
        <v>5</v>
      </c>
      <c r="T30" s="46">
        <v>4</v>
      </c>
      <c r="U30" s="46">
        <v>4</v>
      </c>
      <c r="V30" s="46">
        <v>11</v>
      </c>
      <c r="W30" s="44">
        <f t="shared" si="1"/>
        <v>51</v>
      </c>
      <c r="X30" s="47">
        <f t="shared" si="2"/>
        <v>71</v>
      </c>
      <c r="Y30" s="39">
        <v>2</v>
      </c>
      <c r="Z30" s="40">
        <v>0.375</v>
      </c>
      <c r="AA30" s="39">
        <v>3</v>
      </c>
      <c r="AB30" s="40">
        <v>0.17777777777777778</v>
      </c>
      <c r="AC30" s="48">
        <f t="shared" si="3"/>
        <v>5</v>
      </c>
      <c r="AD30" s="228">
        <f t="shared" si="4"/>
        <v>0.55277777777777781</v>
      </c>
      <c r="AE30" s="231">
        <v>28</v>
      </c>
      <c r="AF30" s="233">
        <f t="shared" si="5"/>
        <v>48</v>
      </c>
    </row>
    <row r="31" spans="1:32" x14ac:dyDescent="0.2">
      <c r="A31" s="421">
        <v>15</v>
      </c>
      <c r="B31" s="3">
        <v>1181</v>
      </c>
      <c r="C31" s="27" t="s">
        <v>59</v>
      </c>
      <c r="D31" s="27" t="s">
        <v>60</v>
      </c>
      <c r="E31" s="27" t="s">
        <v>57</v>
      </c>
      <c r="F31" s="50" t="s">
        <v>142</v>
      </c>
      <c r="G31" s="51">
        <v>20</v>
      </c>
      <c r="H31" s="52">
        <v>0</v>
      </c>
      <c r="I31" s="52">
        <v>0</v>
      </c>
      <c r="J31" s="53">
        <v>0</v>
      </c>
      <c r="K31" s="56">
        <v>95</v>
      </c>
      <c r="L31" s="44">
        <f t="shared" si="0"/>
        <v>20</v>
      </c>
      <c r="M31" s="45">
        <v>6</v>
      </c>
      <c r="N31" s="46">
        <v>4</v>
      </c>
      <c r="O31" s="46">
        <v>4</v>
      </c>
      <c r="P31" s="46">
        <v>3</v>
      </c>
      <c r="Q31" s="46">
        <v>2</v>
      </c>
      <c r="R31" s="46">
        <v>0</v>
      </c>
      <c r="S31" s="46">
        <v>9</v>
      </c>
      <c r="T31" s="46">
        <v>6</v>
      </c>
      <c r="U31" s="46">
        <v>1</v>
      </c>
      <c r="V31" s="46">
        <v>0</v>
      </c>
      <c r="W31" s="44">
        <f t="shared" si="1"/>
        <v>35</v>
      </c>
      <c r="X31" s="47">
        <f t="shared" si="2"/>
        <v>55</v>
      </c>
      <c r="Y31" s="39">
        <v>2</v>
      </c>
      <c r="Z31" s="40">
        <v>0.26527777777777778</v>
      </c>
      <c r="AA31" s="39">
        <v>3</v>
      </c>
      <c r="AB31" s="40">
        <v>0.29166666666666669</v>
      </c>
      <c r="AC31" s="48">
        <f t="shared" si="3"/>
        <v>5</v>
      </c>
      <c r="AD31" s="228">
        <f t="shared" si="4"/>
        <v>0.55694444444444446</v>
      </c>
      <c r="AE31" s="231">
        <v>27</v>
      </c>
      <c r="AF31" s="233">
        <f t="shared" si="5"/>
        <v>47</v>
      </c>
    </row>
    <row r="32" spans="1:32" x14ac:dyDescent="0.2">
      <c r="A32" s="422"/>
      <c r="B32" s="3">
        <v>1182</v>
      </c>
      <c r="C32" s="27" t="s">
        <v>61</v>
      </c>
      <c r="D32" s="27" t="s">
        <v>60</v>
      </c>
      <c r="E32" s="27" t="s">
        <v>57</v>
      </c>
      <c r="F32" s="50" t="s">
        <v>142</v>
      </c>
      <c r="G32" s="51">
        <v>20</v>
      </c>
      <c r="H32" s="52">
        <v>0</v>
      </c>
      <c r="I32" s="52">
        <v>0</v>
      </c>
      <c r="J32" s="53">
        <v>0</v>
      </c>
      <c r="K32" s="56">
        <v>95</v>
      </c>
      <c r="L32" s="44">
        <f t="shared" si="0"/>
        <v>20</v>
      </c>
      <c r="M32" s="45">
        <v>5</v>
      </c>
      <c r="N32" s="46">
        <v>5</v>
      </c>
      <c r="O32" s="46">
        <v>7</v>
      </c>
      <c r="P32" s="46">
        <v>4</v>
      </c>
      <c r="Q32" s="46">
        <v>6</v>
      </c>
      <c r="R32" s="46">
        <v>0</v>
      </c>
      <c r="S32" s="46">
        <v>3</v>
      </c>
      <c r="T32" s="46">
        <v>8</v>
      </c>
      <c r="U32" s="46">
        <v>4</v>
      </c>
      <c r="V32" s="46">
        <v>9</v>
      </c>
      <c r="W32" s="44">
        <f t="shared" si="1"/>
        <v>51</v>
      </c>
      <c r="X32" s="47">
        <f t="shared" si="2"/>
        <v>71</v>
      </c>
      <c r="Y32" s="39">
        <v>2</v>
      </c>
      <c r="Z32" s="40">
        <v>0.26527777777777778</v>
      </c>
      <c r="AA32" s="39">
        <v>3</v>
      </c>
      <c r="AB32" s="40">
        <v>0.29166666666666669</v>
      </c>
      <c r="AC32" s="48">
        <f t="shared" si="3"/>
        <v>5</v>
      </c>
      <c r="AD32" s="228">
        <f t="shared" si="4"/>
        <v>0.55694444444444446</v>
      </c>
      <c r="AE32" s="231">
        <v>27</v>
      </c>
      <c r="AF32" s="233">
        <f t="shared" si="5"/>
        <v>47</v>
      </c>
    </row>
    <row r="33" spans="1:32" x14ac:dyDescent="0.2">
      <c r="A33" s="421">
        <v>16</v>
      </c>
      <c r="B33" s="3">
        <v>1221</v>
      </c>
      <c r="C33" s="27" t="s">
        <v>66</v>
      </c>
      <c r="D33" s="27" t="s">
        <v>67</v>
      </c>
      <c r="E33" s="27" t="s">
        <v>68</v>
      </c>
      <c r="F33" s="97" t="s">
        <v>138</v>
      </c>
      <c r="G33" s="51">
        <v>0</v>
      </c>
      <c r="H33" s="52">
        <v>0</v>
      </c>
      <c r="I33" s="52">
        <v>30</v>
      </c>
      <c r="J33" s="53">
        <v>0</v>
      </c>
      <c r="K33" s="56">
        <v>65</v>
      </c>
      <c r="L33" s="44">
        <f t="shared" si="0"/>
        <v>30</v>
      </c>
      <c r="M33" s="45">
        <v>4</v>
      </c>
      <c r="N33" s="46">
        <v>8</v>
      </c>
      <c r="O33" s="46">
        <v>5</v>
      </c>
      <c r="P33" s="46">
        <v>7</v>
      </c>
      <c r="Q33" s="46">
        <v>4</v>
      </c>
      <c r="R33" s="46">
        <v>0</v>
      </c>
      <c r="S33" s="46">
        <v>9</v>
      </c>
      <c r="T33" s="46">
        <v>7</v>
      </c>
      <c r="U33" s="46">
        <v>5</v>
      </c>
      <c r="V33" s="46">
        <v>8</v>
      </c>
      <c r="W33" s="44">
        <f t="shared" si="1"/>
        <v>57</v>
      </c>
      <c r="X33" s="47">
        <f t="shared" si="2"/>
        <v>87</v>
      </c>
      <c r="Y33" s="39">
        <v>2</v>
      </c>
      <c r="Z33" s="40">
        <v>0.27916666666666667</v>
      </c>
      <c r="AA33" s="39">
        <v>2</v>
      </c>
      <c r="AB33" s="40">
        <v>0.41666666666666669</v>
      </c>
      <c r="AC33" s="48">
        <f t="shared" si="3"/>
        <v>4</v>
      </c>
      <c r="AD33" s="228">
        <f t="shared" si="4"/>
        <v>0.6958333333333333</v>
      </c>
      <c r="AE33" s="231">
        <v>14</v>
      </c>
      <c r="AF33" s="233">
        <f t="shared" si="5"/>
        <v>44</v>
      </c>
    </row>
    <row r="34" spans="1:32" x14ac:dyDescent="0.2">
      <c r="A34" s="422"/>
      <c r="B34" s="3">
        <v>1222</v>
      </c>
      <c r="C34" s="27" t="s">
        <v>69</v>
      </c>
      <c r="D34" s="27" t="s">
        <v>67</v>
      </c>
      <c r="E34" s="27" t="s">
        <v>68</v>
      </c>
      <c r="F34" s="97" t="s">
        <v>138</v>
      </c>
      <c r="G34" s="51">
        <v>0</v>
      </c>
      <c r="H34" s="52">
        <v>0</v>
      </c>
      <c r="I34" s="52">
        <v>30</v>
      </c>
      <c r="J34" s="53">
        <v>0</v>
      </c>
      <c r="K34" s="56">
        <v>65</v>
      </c>
      <c r="L34" s="44">
        <f t="shared" si="0"/>
        <v>30</v>
      </c>
      <c r="M34" s="45">
        <v>4</v>
      </c>
      <c r="N34" s="46">
        <v>1</v>
      </c>
      <c r="O34" s="46">
        <v>5</v>
      </c>
      <c r="P34" s="46">
        <v>5</v>
      </c>
      <c r="Q34" s="46">
        <v>2</v>
      </c>
      <c r="R34" s="46">
        <v>0</v>
      </c>
      <c r="S34" s="46">
        <v>2</v>
      </c>
      <c r="T34" s="46">
        <v>3</v>
      </c>
      <c r="U34" s="46">
        <v>1</v>
      </c>
      <c r="V34" s="46">
        <v>8</v>
      </c>
      <c r="W34" s="44">
        <f t="shared" si="1"/>
        <v>31</v>
      </c>
      <c r="X34" s="47">
        <f t="shared" si="2"/>
        <v>61</v>
      </c>
      <c r="Y34" s="39">
        <v>2</v>
      </c>
      <c r="Z34" s="40">
        <v>0.27916666666666667</v>
      </c>
      <c r="AA34" s="39">
        <v>2</v>
      </c>
      <c r="AB34" s="40">
        <v>0.41666666666666669</v>
      </c>
      <c r="AC34" s="48">
        <f t="shared" si="3"/>
        <v>4</v>
      </c>
      <c r="AD34" s="228">
        <f t="shared" si="4"/>
        <v>0.6958333333333333</v>
      </c>
      <c r="AE34" s="231">
        <v>14</v>
      </c>
      <c r="AF34" s="233">
        <f t="shared" si="5"/>
        <v>44</v>
      </c>
    </row>
    <row r="35" spans="1:32" x14ac:dyDescent="0.2">
      <c r="A35" s="421">
        <v>17</v>
      </c>
      <c r="B35" s="3">
        <v>2171</v>
      </c>
      <c r="C35" s="27" t="s">
        <v>104</v>
      </c>
      <c r="D35" s="27" t="s">
        <v>56</v>
      </c>
      <c r="E35" s="27" t="s">
        <v>57</v>
      </c>
      <c r="F35" s="50" t="s">
        <v>128</v>
      </c>
      <c r="G35" s="51">
        <v>20</v>
      </c>
      <c r="H35" s="52">
        <v>0</v>
      </c>
      <c r="I35" s="52">
        <v>0</v>
      </c>
      <c r="J35" s="53">
        <v>0</v>
      </c>
      <c r="K35" s="56">
        <v>50</v>
      </c>
      <c r="L35" s="44">
        <f t="shared" ref="L35:L60" si="6">0+SUM(G35:J35)</f>
        <v>20</v>
      </c>
      <c r="M35" s="45">
        <v>7</v>
      </c>
      <c r="N35" s="46">
        <v>7</v>
      </c>
      <c r="O35" s="46">
        <v>7</v>
      </c>
      <c r="P35" s="46">
        <v>7</v>
      </c>
      <c r="Q35" s="46">
        <v>7</v>
      </c>
      <c r="R35" s="46">
        <v>0</v>
      </c>
      <c r="S35" s="46">
        <v>8</v>
      </c>
      <c r="T35" s="46">
        <v>8</v>
      </c>
      <c r="U35" s="46">
        <v>3</v>
      </c>
      <c r="V35" s="46">
        <v>20</v>
      </c>
      <c r="W35" s="44">
        <f t="shared" ref="W35:W60" si="7">SUM(M35:V35)</f>
        <v>74</v>
      </c>
      <c r="X35" s="47">
        <f t="shared" ref="X35:X60" si="8">L35+W35</f>
        <v>94</v>
      </c>
      <c r="Y35" s="39">
        <v>2</v>
      </c>
      <c r="Z35" s="40">
        <v>0.31944444444444448</v>
      </c>
      <c r="AA35" s="39">
        <v>3</v>
      </c>
      <c r="AB35" s="40">
        <v>0.3611111111111111</v>
      </c>
      <c r="AC35" s="48">
        <f t="shared" ref="AC35:AC60" si="9">Y35+AA35</f>
        <v>5</v>
      </c>
      <c r="AD35" s="228">
        <f t="shared" ref="AD35:AD60" si="10">Z35+AB35</f>
        <v>0.68055555555555558</v>
      </c>
      <c r="AE35" s="231">
        <v>24</v>
      </c>
      <c r="AF35" s="233">
        <f t="shared" ref="AF35:AF60" si="11">L35+AE35</f>
        <v>44</v>
      </c>
    </row>
    <row r="36" spans="1:32" x14ac:dyDescent="0.2">
      <c r="A36" s="422"/>
      <c r="B36" s="3">
        <v>2172</v>
      </c>
      <c r="C36" s="27" t="s">
        <v>105</v>
      </c>
      <c r="D36" s="27" t="s">
        <v>56</v>
      </c>
      <c r="E36" s="27" t="s">
        <v>57</v>
      </c>
      <c r="F36" s="50" t="s">
        <v>128</v>
      </c>
      <c r="G36" s="51">
        <v>20</v>
      </c>
      <c r="H36" s="52">
        <v>0</v>
      </c>
      <c r="I36" s="52">
        <v>0</v>
      </c>
      <c r="J36" s="53">
        <v>0</v>
      </c>
      <c r="K36" s="56">
        <v>50</v>
      </c>
      <c r="L36" s="44">
        <f t="shared" si="6"/>
        <v>20</v>
      </c>
      <c r="M36" s="45">
        <v>3</v>
      </c>
      <c r="N36" s="46">
        <v>1</v>
      </c>
      <c r="O36" s="46">
        <v>7</v>
      </c>
      <c r="P36" s="46">
        <v>6</v>
      </c>
      <c r="Q36" s="46">
        <v>6</v>
      </c>
      <c r="R36" s="46">
        <v>1</v>
      </c>
      <c r="S36" s="46">
        <v>7</v>
      </c>
      <c r="T36" s="46">
        <v>4</v>
      </c>
      <c r="U36" s="46">
        <v>0</v>
      </c>
      <c r="V36" s="46">
        <v>8</v>
      </c>
      <c r="W36" s="44">
        <f t="shared" si="7"/>
        <v>43</v>
      </c>
      <c r="X36" s="47">
        <f t="shared" si="8"/>
        <v>63</v>
      </c>
      <c r="Y36" s="39">
        <v>2</v>
      </c>
      <c r="Z36" s="40">
        <v>0.31944444444444448</v>
      </c>
      <c r="AA36" s="39">
        <v>3</v>
      </c>
      <c r="AB36" s="40">
        <v>0.3611111111111111</v>
      </c>
      <c r="AC36" s="48">
        <f t="shared" si="9"/>
        <v>5</v>
      </c>
      <c r="AD36" s="228">
        <f t="shared" si="10"/>
        <v>0.68055555555555558</v>
      </c>
      <c r="AE36" s="231">
        <v>24</v>
      </c>
      <c r="AF36" s="233">
        <f t="shared" si="11"/>
        <v>44</v>
      </c>
    </row>
    <row r="37" spans="1:32" x14ac:dyDescent="0.2">
      <c r="A37" s="421">
        <v>18</v>
      </c>
      <c r="B37" s="3">
        <v>2041</v>
      </c>
      <c r="C37" s="27" t="s">
        <v>88</v>
      </c>
      <c r="D37" s="27" t="s">
        <v>34</v>
      </c>
      <c r="E37" s="27" t="s">
        <v>35</v>
      </c>
      <c r="F37" s="50" t="s">
        <v>129</v>
      </c>
      <c r="G37" s="51">
        <v>0</v>
      </c>
      <c r="H37" s="52">
        <v>0</v>
      </c>
      <c r="I37" s="52">
        <v>0</v>
      </c>
      <c r="J37" s="53">
        <v>0</v>
      </c>
      <c r="K37" s="56">
        <v>120</v>
      </c>
      <c r="L37" s="44">
        <f t="shared" si="6"/>
        <v>0</v>
      </c>
      <c r="M37" s="45">
        <v>4</v>
      </c>
      <c r="N37" s="46">
        <v>4</v>
      </c>
      <c r="O37" s="46">
        <v>5</v>
      </c>
      <c r="P37" s="46">
        <v>3</v>
      </c>
      <c r="Q37" s="46">
        <v>4</v>
      </c>
      <c r="R37" s="46">
        <v>0</v>
      </c>
      <c r="S37" s="46">
        <v>4</v>
      </c>
      <c r="T37" s="46">
        <v>5</v>
      </c>
      <c r="U37" s="46">
        <v>1</v>
      </c>
      <c r="V37" s="46">
        <v>8</v>
      </c>
      <c r="W37" s="44">
        <f t="shared" si="7"/>
        <v>38</v>
      </c>
      <c r="X37" s="47">
        <f t="shared" si="8"/>
        <v>38</v>
      </c>
      <c r="Y37" s="39">
        <v>2</v>
      </c>
      <c r="Z37" s="40">
        <v>5.0694444444444452E-2</v>
      </c>
      <c r="AA37" s="39">
        <v>3</v>
      </c>
      <c r="AB37" s="40">
        <v>0.24583333333333335</v>
      </c>
      <c r="AC37" s="48">
        <f t="shared" si="9"/>
        <v>5</v>
      </c>
      <c r="AD37" s="228">
        <f t="shared" si="10"/>
        <v>0.29652777777777778</v>
      </c>
      <c r="AE37" s="231">
        <v>39</v>
      </c>
      <c r="AF37" s="233">
        <f t="shared" si="11"/>
        <v>39</v>
      </c>
    </row>
    <row r="38" spans="1:32" x14ac:dyDescent="0.2">
      <c r="A38" s="422"/>
      <c r="B38" s="3">
        <v>2042</v>
      </c>
      <c r="C38" s="27" t="s">
        <v>89</v>
      </c>
      <c r="D38" s="27" t="s">
        <v>34</v>
      </c>
      <c r="E38" s="27" t="s">
        <v>35</v>
      </c>
      <c r="F38" s="50" t="s">
        <v>129</v>
      </c>
      <c r="G38" s="51">
        <v>0</v>
      </c>
      <c r="H38" s="52">
        <v>0</v>
      </c>
      <c r="I38" s="52">
        <v>0</v>
      </c>
      <c r="J38" s="53">
        <v>0</v>
      </c>
      <c r="K38" s="56">
        <v>120</v>
      </c>
      <c r="L38" s="44">
        <f t="shared" si="6"/>
        <v>0</v>
      </c>
      <c r="M38" s="45">
        <v>4</v>
      </c>
      <c r="N38" s="46">
        <v>0</v>
      </c>
      <c r="O38" s="46">
        <v>5</v>
      </c>
      <c r="P38" s="46">
        <v>3</v>
      </c>
      <c r="Q38" s="46">
        <v>4</v>
      </c>
      <c r="R38" s="46">
        <v>0</v>
      </c>
      <c r="S38" s="46">
        <v>6</v>
      </c>
      <c r="T38" s="46">
        <v>6</v>
      </c>
      <c r="U38" s="46">
        <v>1</v>
      </c>
      <c r="V38" s="46">
        <v>12</v>
      </c>
      <c r="W38" s="44">
        <f t="shared" si="7"/>
        <v>41</v>
      </c>
      <c r="X38" s="47">
        <f t="shared" si="8"/>
        <v>41</v>
      </c>
      <c r="Y38" s="39">
        <v>2</v>
      </c>
      <c r="Z38" s="40">
        <v>5.0694444444444452E-2</v>
      </c>
      <c r="AA38" s="39">
        <v>3</v>
      </c>
      <c r="AB38" s="40">
        <v>0.24583333333333335</v>
      </c>
      <c r="AC38" s="48">
        <f t="shared" si="9"/>
        <v>5</v>
      </c>
      <c r="AD38" s="228">
        <f t="shared" si="10"/>
        <v>0.29652777777777778</v>
      </c>
      <c r="AE38" s="231">
        <v>39</v>
      </c>
      <c r="AF38" s="233">
        <f t="shared" si="11"/>
        <v>39</v>
      </c>
    </row>
    <row r="39" spans="1:32" ht="25.5" x14ac:dyDescent="0.2">
      <c r="A39" s="421">
        <v>19</v>
      </c>
      <c r="B39" s="3">
        <v>1281</v>
      </c>
      <c r="C39" s="27" t="s">
        <v>78</v>
      </c>
      <c r="D39" s="27" t="s">
        <v>79</v>
      </c>
      <c r="E39" s="27" t="s">
        <v>80</v>
      </c>
      <c r="F39" s="55" t="s">
        <v>133</v>
      </c>
      <c r="G39" s="51">
        <v>20</v>
      </c>
      <c r="H39" s="52">
        <v>0</v>
      </c>
      <c r="I39" s="52">
        <v>0</v>
      </c>
      <c r="J39" s="53">
        <v>0</v>
      </c>
      <c r="K39" s="56">
        <v>40</v>
      </c>
      <c r="L39" s="44">
        <f t="shared" si="6"/>
        <v>20</v>
      </c>
      <c r="M39" s="45">
        <v>7</v>
      </c>
      <c r="N39" s="46">
        <v>2</v>
      </c>
      <c r="O39" s="46">
        <v>4</v>
      </c>
      <c r="P39" s="46">
        <v>5</v>
      </c>
      <c r="Q39" s="46">
        <v>4</v>
      </c>
      <c r="R39" s="46">
        <v>0</v>
      </c>
      <c r="S39" s="46">
        <v>7</v>
      </c>
      <c r="T39" s="46">
        <v>6</v>
      </c>
      <c r="U39" s="46">
        <v>5</v>
      </c>
      <c r="V39" s="46">
        <v>11</v>
      </c>
      <c r="W39" s="44">
        <f t="shared" si="7"/>
        <v>51</v>
      </c>
      <c r="X39" s="47">
        <f t="shared" si="8"/>
        <v>71</v>
      </c>
      <c r="Y39" s="39">
        <v>2</v>
      </c>
      <c r="Z39" s="40">
        <v>0.24374999999999999</v>
      </c>
      <c r="AA39" s="39">
        <v>2</v>
      </c>
      <c r="AB39" s="40">
        <v>0.41666666666666669</v>
      </c>
      <c r="AC39" s="48">
        <f t="shared" si="9"/>
        <v>4</v>
      </c>
      <c r="AD39" s="228">
        <f t="shared" si="10"/>
        <v>0.66041666666666665</v>
      </c>
      <c r="AE39" s="231">
        <v>16</v>
      </c>
      <c r="AF39" s="233">
        <f t="shared" si="11"/>
        <v>36</v>
      </c>
    </row>
    <row r="40" spans="1:32" ht="25.5" x14ac:dyDescent="0.2">
      <c r="A40" s="422"/>
      <c r="B40" s="3">
        <v>1282</v>
      </c>
      <c r="C40" s="27" t="s">
        <v>81</v>
      </c>
      <c r="D40" s="27" t="s">
        <v>79</v>
      </c>
      <c r="E40" s="27" t="s">
        <v>80</v>
      </c>
      <c r="F40" s="55" t="s">
        <v>133</v>
      </c>
      <c r="G40" s="51">
        <v>20</v>
      </c>
      <c r="H40" s="52">
        <v>0</v>
      </c>
      <c r="I40" s="52">
        <v>0</v>
      </c>
      <c r="J40" s="53">
        <v>0</v>
      </c>
      <c r="K40" s="56">
        <v>40</v>
      </c>
      <c r="L40" s="44">
        <f t="shared" si="6"/>
        <v>20</v>
      </c>
      <c r="M40" s="45">
        <v>6</v>
      </c>
      <c r="N40" s="46">
        <v>0</v>
      </c>
      <c r="O40" s="46">
        <v>4</v>
      </c>
      <c r="P40" s="46">
        <v>7</v>
      </c>
      <c r="Q40" s="46">
        <v>6</v>
      </c>
      <c r="R40" s="46">
        <v>0</v>
      </c>
      <c r="S40" s="46">
        <v>6</v>
      </c>
      <c r="T40" s="46">
        <v>8</v>
      </c>
      <c r="U40" s="46">
        <v>1</v>
      </c>
      <c r="V40" s="46">
        <v>11</v>
      </c>
      <c r="W40" s="44">
        <f t="shared" si="7"/>
        <v>49</v>
      </c>
      <c r="X40" s="47">
        <f t="shared" si="8"/>
        <v>69</v>
      </c>
      <c r="Y40" s="39">
        <v>2</v>
      </c>
      <c r="Z40" s="40">
        <v>0.24374999999999999</v>
      </c>
      <c r="AA40" s="39">
        <v>2</v>
      </c>
      <c r="AB40" s="40">
        <v>0.41666666666666669</v>
      </c>
      <c r="AC40" s="48">
        <f t="shared" si="9"/>
        <v>4</v>
      </c>
      <c r="AD40" s="228">
        <f t="shared" si="10"/>
        <v>0.66041666666666665</v>
      </c>
      <c r="AE40" s="231">
        <v>16</v>
      </c>
      <c r="AF40" s="233">
        <f t="shared" si="11"/>
        <v>36</v>
      </c>
    </row>
    <row r="41" spans="1:32" x14ac:dyDescent="0.2">
      <c r="A41" s="421">
        <v>20</v>
      </c>
      <c r="B41" s="3">
        <v>1291</v>
      </c>
      <c r="C41" s="27" t="s">
        <v>82</v>
      </c>
      <c r="D41" s="27" t="s">
        <v>83</v>
      </c>
      <c r="E41" s="27" t="s">
        <v>84</v>
      </c>
      <c r="F41" s="50" t="s">
        <v>135</v>
      </c>
      <c r="G41" s="51">
        <v>20</v>
      </c>
      <c r="H41" s="52">
        <v>0</v>
      </c>
      <c r="I41" s="52">
        <v>0</v>
      </c>
      <c r="J41" s="53">
        <v>0</v>
      </c>
      <c r="K41" s="56">
        <v>35</v>
      </c>
      <c r="L41" s="44">
        <f t="shared" si="6"/>
        <v>20</v>
      </c>
      <c r="M41" s="45">
        <v>4</v>
      </c>
      <c r="N41" s="46">
        <v>0</v>
      </c>
      <c r="O41" s="46">
        <v>7</v>
      </c>
      <c r="P41" s="46">
        <v>6</v>
      </c>
      <c r="Q41" s="46">
        <v>0</v>
      </c>
      <c r="R41" s="46">
        <v>0</v>
      </c>
      <c r="S41" s="46">
        <v>0</v>
      </c>
      <c r="T41" s="46">
        <v>7</v>
      </c>
      <c r="U41" s="46">
        <v>3</v>
      </c>
      <c r="V41" s="46">
        <v>20</v>
      </c>
      <c r="W41" s="44">
        <f t="shared" si="7"/>
        <v>47</v>
      </c>
      <c r="X41" s="47">
        <f t="shared" si="8"/>
        <v>67</v>
      </c>
      <c r="Y41" s="39">
        <v>2</v>
      </c>
      <c r="Z41" s="40">
        <v>0.27083333333333331</v>
      </c>
      <c r="AA41" s="39">
        <v>2</v>
      </c>
      <c r="AB41" s="40">
        <v>0.41666666666666669</v>
      </c>
      <c r="AC41" s="48">
        <f t="shared" si="9"/>
        <v>4</v>
      </c>
      <c r="AD41" s="228">
        <f t="shared" si="10"/>
        <v>0.6875</v>
      </c>
      <c r="AE41" s="231">
        <v>15</v>
      </c>
      <c r="AF41" s="233">
        <f t="shared" si="11"/>
        <v>35</v>
      </c>
    </row>
    <row r="42" spans="1:32" x14ac:dyDescent="0.2">
      <c r="A42" s="422"/>
      <c r="B42" s="3">
        <v>1292</v>
      </c>
      <c r="C42" s="27" t="s">
        <v>85</v>
      </c>
      <c r="D42" s="27" t="s">
        <v>83</v>
      </c>
      <c r="E42" s="27" t="s">
        <v>84</v>
      </c>
      <c r="F42" s="50" t="s">
        <v>135</v>
      </c>
      <c r="G42" s="51">
        <v>20</v>
      </c>
      <c r="H42" s="52">
        <v>0</v>
      </c>
      <c r="I42" s="52">
        <v>0</v>
      </c>
      <c r="J42" s="53">
        <v>0</v>
      </c>
      <c r="K42" s="56">
        <v>35</v>
      </c>
      <c r="L42" s="44">
        <f t="shared" si="6"/>
        <v>20</v>
      </c>
      <c r="M42" s="45">
        <v>4</v>
      </c>
      <c r="N42" s="46">
        <v>4</v>
      </c>
      <c r="O42" s="46">
        <v>7</v>
      </c>
      <c r="P42" s="46">
        <v>5</v>
      </c>
      <c r="Q42" s="46">
        <v>3</v>
      </c>
      <c r="R42" s="46">
        <v>0</v>
      </c>
      <c r="S42" s="46">
        <v>5</v>
      </c>
      <c r="T42" s="46">
        <v>6</v>
      </c>
      <c r="U42" s="46">
        <v>2</v>
      </c>
      <c r="V42" s="46">
        <v>14</v>
      </c>
      <c r="W42" s="44">
        <f t="shared" si="7"/>
        <v>50</v>
      </c>
      <c r="X42" s="47">
        <f t="shared" si="8"/>
        <v>70</v>
      </c>
      <c r="Y42" s="39">
        <v>2</v>
      </c>
      <c r="Z42" s="40">
        <v>0.27083333333333331</v>
      </c>
      <c r="AA42" s="39">
        <v>2</v>
      </c>
      <c r="AB42" s="40">
        <v>0.41666666666666669</v>
      </c>
      <c r="AC42" s="48">
        <f t="shared" si="9"/>
        <v>4</v>
      </c>
      <c r="AD42" s="228">
        <f t="shared" si="10"/>
        <v>0.6875</v>
      </c>
      <c r="AE42" s="231">
        <v>15</v>
      </c>
      <c r="AF42" s="233">
        <f t="shared" si="11"/>
        <v>35</v>
      </c>
    </row>
    <row r="43" spans="1:32" x14ac:dyDescent="0.2">
      <c r="A43" s="421">
        <v>21</v>
      </c>
      <c r="B43" s="3">
        <v>2301</v>
      </c>
      <c r="C43" s="27" t="s">
        <v>122</v>
      </c>
      <c r="D43" s="27" t="s">
        <v>123</v>
      </c>
      <c r="E43" s="27" t="s">
        <v>100</v>
      </c>
      <c r="F43" s="50" t="s">
        <v>127</v>
      </c>
      <c r="G43" s="51">
        <v>0</v>
      </c>
      <c r="H43" s="52">
        <v>0</v>
      </c>
      <c r="I43" s="52">
        <v>0</v>
      </c>
      <c r="J43" s="53">
        <v>0</v>
      </c>
      <c r="K43" s="56">
        <v>120</v>
      </c>
      <c r="L43" s="44">
        <f t="shared" si="6"/>
        <v>0</v>
      </c>
      <c r="M43" s="45">
        <v>0</v>
      </c>
      <c r="N43" s="46">
        <v>3</v>
      </c>
      <c r="O43" s="46">
        <v>4</v>
      </c>
      <c r="P43" s="46">
        <v>2</v>
      </c>
      <c r="Q43" s="46">
        <v>2</v>
      </c>
      <c r="R43" s="46">
        <v>0</v>
      </c>
      <c r="S43" s="46">
        <v>5</v>
      </c>
      <c r="T43" s="46">
        <v>2</v>
      </c>
      <c r="U43" s="46">
        <v>2</v>
      </c>
      <c r="V43" s="46">
        <v>0</v>
      </c>
      <c r="W43" s="44">
        <f t="shared" si="7"/>
        <v>20</v>
      </c>
      <c r="X43" s="47">
        <f t="shared" si="8"/>
        <v>20</v>
      </c>
      <c r="Y43" s="39">
        <v>2</v>
      </c>
      <c r="Z43" s="40">
        <v>8.6805555555555566E-2</v>
      </c>
      <c r="AA43" s="39">
        <v>3</v>
      </c>
      <c r="AB43" s="40">
        <v>0.28888888888888892</v>
      </c>
      <c r="AC43" s="48">
        <f t="shared" si="9"/>
        <v>5</v>
      </c>
      <c r="AD43" s="228">
        <f t="shared" si="10"/>
        <v>0.3756944444444445</v>
      </c>
      <c r="AE43" s="231">
        <v>35</v>
      </c>
      <c r="AF43" s="233">
        <f t="shared" si="11"/>
        <v>35</v>
      </c>
    </row>
    <row r="44" spans="1:32" x14ac:dyDescent="0.2">
      <c r="A44" s="422"/>
      <c r="B44" s="3">
        <v>2302</v>
      </c>
      <c r="C44" s="27" t="s">
        <v>124</v>
      </c>
      <c r="D44" s="27" t="s">
        <v>123</v>
      </c>
      <c r="E44" s="27" t="s">
        <v>100</v>
      </c>
      <c r="F44" s="50" t="s">
        <v>127</v>
      </c>
      <c r="G44" s="51">
        <v>0</v>
      </c>
      <c r="H44" s="52">
        <v>0</v>
      </c>
      <c r="I44" s="52">
        <v>0</v>
      </c>
      <c r="J44" s="53">
        <v>0</v>
      </c>
      <c r="K44" s="56">
        <v>120</v>
      </c>
      <c r="L44" s="44">
        <f t="shared" si="6"/>
        <v>0</v>
      </c>
      <c r="M44" s="45">
        <v>2</v>
      </c>
      <c r="N44" s="46">
        <v>0</v>
      </c>
      <c r="O44" s="46">
        <v>4</v>
      </c>
      <c r="P44" s="46">
        <v>6</v>
      </c>
      <c r="Q44" s="46">
        <v>0</v>
      </c>
      <c r="R44" s="46">
        <v>0</v>
      </c>
      <c r="S44" s="46">
        <v>1</v>
      </c>
      <c r="T44" s="46">
        <v>6</v>
      </c>
      <c r="U44" s="46">
        <v>3</v>
      </c>
      <c r="V44" s="46">
        <v>12</v>
      </c>
      <c r="W44" s="44">
        <f t="shared" si="7"/>
        <v>34</v>
      </c>
      <c r="X44" s="47">
        <f t="shared" si="8"/>
        <v>34</v>
      </c>
      <c r="Y44" s="39">
        <v>2</v>
      </c>
      <c r="Z44" s="40">
        <v>8.6805555555555566E-2</v>
      </c>
      <c r="AA44" s="39">
        <v>3</v>
      </c>
      <c r="AB44" s="40">
        <v>0.28888888888888892</v>
      </c>
      <c r="AC44" s="48">
        <f t="shared" si="9"/>
        <v>5</v>
      </c>
      <c r="AD44" s="228">
        <f t="shared" si="10"/>
        <v>0.3756944444444445</v>
      </c>
      <c r="AE44" s="231">
        <v>35</v>
      </c>
      <c r="AF44" s="233">
        <f t="shared" si="11"/>
        <v>35</v>
      </c>
    </row>
    <row r="45" spans="1:32" x14ac:dyDescent="0.2">
      <c r="A45" s="421">
        <v>22</v>
      </c>
      <c r="B45" s="3">
        <v>2161</v>
      </c>
      <c r="C45" s="27" t="s">
        <v>102</v>
      </c>
      <c r="D45" s="27" t="s">
        <v>56</v>
      </c>
      <c r="E45" s="27" t="s">
        <v>57</v>
      </c>
      <c r="F45" s="50" t="s">
        <v>128</v>
      </c>
      <c r="G45" s="51">
        <v>0</v>
      </c>
      <c r="H45" s="52">
        <v>0</v>
      </c>
      <c r="I45" s="52">
        <v>0</v>
      </c>
      <c r="J45" s="53">
        <v>0</v>
      </c>
      <c r="K45" s="56">
        <v>120</v>
      </c>
      <c r="L45" s="44">
        <f t="shared" si="6"/>
        <v>0</v>
      </c>
      <c r="M45" s="45">
        <v>6</v>
      </c>
      <c r="N45" s="46">
        <v>0</v>
      </c>
      <c r="O45" s="46">
        <v>7</v>
      </c>
      <c r="P45" s="46">
        <v>3</v>
      </c>
      <c r="Q45" s="46">
        <v>5</v>
      </c>
      <c r="R45" s="46">
        <v>2</v>
      </c>
      <c r="S45" s="46">
        <v>4</v>
      </c>
      <c r="T45" s="46">
        <v>6</v>
      </c>
      <c r="U45" s="46">
        <v>3</v>
      </c>
      <c r="V45" s="46">
        <v>20</v>
      </c>
      <c r="W45" s="44">
        <f t="shared" si="7"/>
        <v>56</v>
      </c>
      <c r="X45" s="47">
        <f t="shared" si="8"/>
        <v>56</v>
      </c>
      <c r="Y45" s="39">
        <v>2</v>
      </c>
      <c r="Z45" s="40">
        <v>0.25347222222222221</v>
      </c>
      <c r="AA45" s="39">
        <v>3</v>
      </c>
      <c r="AB45" s="40">
        <v>0.15625</v>
      </c>
      <c r="AC45" s="48">
        <f t="shared" si="9"/>
        <v>5</v>
      </c>
      <c r="AD45" s="228">
        <f t="shared" si="10"/>
        <v>0.40972222222222221</v>
      </c>
      <c r="AE45" s="231">
        <v>34</v>
      </c>
      <c r="AF45" s="233">
        <f t="shared" si="11"/>
        <v>34</v>
      </c>
    </row>
    <row r="46" spans="1:32" x14ac:dyDescent="0.2">
      <c r="A46" s="422"/>
      <c r="B46" s="3">
        <v>2162</v>
      </c>
      <c r="C46" s="27" t="s">
        <v>103</v>
      </c>
      <c r="D46" s="27" t="s">
        <v>56</v>
      </c>
      <c r="E46" s="27" t="s">
        <v>57</v>
      </c>
      <c r="F46" s="50" t="s">
        <v>128</v>
      </c>
      <c r="G46" s="51">
        <v>0</v>
      </c>
      <c r="H46" s="52">
        <v>0</v>
      </c>
      <c r="I46" s="52">
        <v>0</v>
      </c>
      <c r="J46" s="53">
        <v>0</v>
      </c>
      <c r="K46" s="56">
        <v>120</v>
      </c>
      <c r="L46" s="44">
        <f t="shared" si="6"/>
        <v>0</v>
      </c>
      <c r="M46" s="45">
        <v>8</v>
      </c>
      <c r="N46" s="46">
        <v>4</v>
      </c>
      <c r="O46" s="46">
        <v>7</v>
      </c>
      <c r="P46" s="46">
        <v>6</v>
      </c>
      <c r="Q46" s="46">
        <v>4</v>
      </c>
      <c r="R46" s="46">
        <v>2</v>
      </c>
      <c r="S46" s="46">
        <v>3</v>
      </c>
      <c r="T46" s="46">
        <v>4</v>
      </c>
      <c r="U46" s="46">
        <v>4</v>
      </c>
      <c r="V46" s="46">
        <v>10</v>
      </c>
      <c r="W46" s="44">
        <f t="shared" si="7"/>
        <v>52</v>
      </c>
      <c r="X46" s="47">
        <f t="shared" si="8"/>
        <v>52</v>
      </c>
      <c r="Y46" s="39">
        <v>2</v>
      </c>
      <c r="Z46" s="40">
        <v>0.25347222222222221</v>
      </c>
      <c r="AA46" s="39">
        <v>3</v>
      </c>
      <c r="AB46" s="40">
        <v>0.15625</v>
      </c>
      <c r="AC46" s="48">
        <f t="shared" si="9"/>
        <v>5</v>
      </c>
      <c r="AD46" s="228">
        <f t="shared" si="10"/>
        <v>0.40972222222222221</v>
      </c>
      <c r="AE46" s="231">
        <v>34</v>
      </c>
      <c r="AF46" s="233">
        <f t="shared" si="11"/>
        <v>34</v>
      </c>
    </row>
    <row r="47" spans="1:32" x14ac:dyDescent="0.2">
      <c r="A47" s="421">
        <v>23</v>
      </c>
      <c r="B47" s="3">
        <v>1131</v>
      </c>
      <c r="C47" s="27" t="s">
        <v>53</v>
      </c>
      <c r="D47" s="27" t="s">
        <v>50</v>
      </c>
      <c r="E47" s="27" t="s">
        <v>51</v>
      </c>
      <c r="F47" s="50" t="s">
        <v>166</v>
      </c>
      <c r="G47" s="51">
        <v>20</v>
      </c>
      <c r="H47" s="52">
        <v>0</v>
      </c>
      <c r="I47" s="52">
        <v>0</v>
      </c>
      <c r="J47" s="53">
        <v>0</v>
      </c>
      <c r="K47" s="56">
        <v>30</v>
      </c>
      <c r="L47" s="44">
        <f t="shared" si="6"/>
        <v>20</v>
      </c>
      <c r="M47" s="45">
        <v>5</v>
      </c>
      <c r="N47" s="46">
        <v>9</v>
      </c>
      <c r="O47" s="46">
        <v>7</v>
      </c>
      <c r="P47" s="46">
        <v>8</v>
      </c>
      <c r="Q47" s="46">
        <v>4</v>
      </c>
      <c r="R47" s="46">
        <v>3</v>
      </c>
      <c r="S47" s="46">
        <v>8</v>
      </c>
      <c r="T47" s="46">
        <v>4</v>
      </c>
      <c r="U47" s="46">
        <v>5</v>
      </c>
      <c r="V47" s="46">
        <v>20</v>
      </c>
      <c r="W47" s="44">
        <f t="shared" si="7"/>
        <v>73</v>
      </c>
      <c r="X47" s="47">
        <f t="shared" si="8"/>
        <v>93</v>
      </c>
      <c r="Y47" s="39">
        <v>1</v>
      </c>
      <c r="Z47" s="40">
        <v>0.41666666666666669</v>
      </c>
      <c r="AA47" s="39">
        <v>3</v>
      </c>
      <c r="AB47" s="40">
        <v>0.27986111111111112</v>
      </c>
      <c r="AC47" s="48">
        <f t="shared" si="9"/>
        <v>4</v>
      </c>
      <c r="AD47" s="228">
        <f t="shared" si="10"/>
        <v>0.69652777777777786</v>
      </c>
      <c r="AE47" s="231">
        <v>13</v>
      </c>
      <c r="AF47" s="233">
        <f t="shared" si="11"/>
        <v>33</v>
      </c>
    </row>
    <row r="48" spans="1:32" x14ac:dyDescent="0.2">
      <c r="A48" s="422"/>
      <c r="B48" s="3">
        <v>1132</v>
      </c>
      <c r="C48" s="27" t="s">
        <v>54</v>
      </c>
      <c r="D48" s="27" t="s">
        <v>50</v>
      </c>
      <c r="E48" s="27" t="s">
        <v>51</v>
      </c>
      <c r="F48" s="50" t="s">
        <v>166</v>
      </c>
      <c r="G48" s="51">
        <v>20</v>
      </c>
      <c r="H48" s="52">
        <v>0</v>
      </c>
      <c r="I48" s="52">
        <v>0</v>
      </c>
      <c r="J48" s="53">
        <v>0</v>
      </c>
      <c r="K48" s="56">
        <v>30</v>
      </c>
      <c r="L48" s="44">
        <f t="shared" si="6"/>
        <v>20</v>
      </c>
      <c r="M48" s="45">
        <v>5</v>
      </c>
      <c r="N48" s="46">
        <v>3</v>
      </c>
      <c r="O48" s="46">
        <v>7</v>
      </c>
      <c r="P48" s="46">
        <v>6</v>
      </c>
      <c r="Q48" s="46">
        <v>5</v>
      </c>
      <c r="R48" s="46">
        <v>2</v>
      </c>
      <c r="S48" s="46">
        <v>5</v>
      </c>
      <c r="T48" s="46">
        <v>4</v>
      </c>
      <c r="U48" s="46">
        <v>6</v>
      </c>
      <c r="V48" s="46">
        <v>11</v>
      </c>
      <c r="W48" s="44">
        <f t="shared" si="7"/>
        <v>54</v>
      </c>
      <c r="X48" s="47">
        <f t="shared" si="8"/>
        <v>74</v>
      </c>
      <c r="Y48" s="39">
        <v>1</v>
      </c>
      <c r="Z48" s="40">
        <v>0.41666666666666669</v>
      </c>
      <c r="AA48" s="39">
        <v>3</v>
      </c>
      <c r="AB48" s="40">
        <v>0.27986111111111112</v>
      </c>
      <c r="AC48" s="48">
        <f t="shared" si="9"/>
        <v>4</v>
      </c>
      <c r="AD48" s="228">
        <f t="shared" si="10"/>
        <v>0.69652777777777786</v>
      </c>
      <c r="AE48" s="231">
        <v>13</v>
      </c>
      <c r="AF48" s="233">
        <f t="shared" si="11"/>
        <v>33</v>
      </c>
    </row>
    <row r="49" spans="1:32" x14ac:dyDescent="0.2">
      <c r="A49" s="421">
        <v>24</v>
      </c>
      <c r="B49" s="3">
        <v>1231</v>
      </c>
      <c r="C49" s="27" t="s">
        <v>70</v>
      </c>
      <c r="D49" s="27" t="s">
        <v>71</v>
      </c>
      <c r="E49" s="27" t="s">
        <v>72</v>
      </c>
      <c r="F49" s="50" t="s">
        <v>136</v>
      </c>
      <c r="G49" s="51">
        <v>20</v>
      </c>
      <c r="H49" s="52">
        <v>0</v>
      </c>
      <c r="I49" s="52">
        <v>0</v>
      </c>
      <c r="J49" s="53">
        <v>0</v>
      </c>
      <c r="K49" s="56">
        <v>30</v>
      </c>
      <c r="L49" s="44">
        <f t="shared" si="6"/>
        <v>20</v>
      </c>
      <c r="M49" s="45">
        <v>3</v>
      </c>
      <c r="N49" s="46">
        <v>1</v>
      </c>
      <c r="O49" s="46">
        <v>6</v>
      </c>
      <c r="P49" s="46">
        <v>7</v>
      </c>
      <c r="Q49" s="46">
        <v>0</v>
      </c>
      <c r="R49" s="46">
        <v>0</v>
      </c>
      <c r="S49" s="46">
        <v>3</v>
      </c>
      <c r="T49" s="46">
        <v>4</v>
      </c>
      <c r="U49" s="46">
        <v>4</v>
      </c>
      <c r="V49" s="46">
        <v>15</v>
      </c>
      <c r="W49" s="44">
        <f t="shared" si="7"/>
        <v>43</v>
      </c>
      <c r="X49" s="47">
        <f t="shared" si="8"/>
        <v>63</v>
      </c>
      <c r="Y49" s="39">
        <v>2</v>
      </c>
      <c r="Z49" s="40">
        <v>0.29583333333333334</v>
      </c>
      <c r="AA49" s="39">
        <v>2</v>
      </c>
      <c r="AB49" s="40">
        <v>0.41666666666666669</v>
      </c>
      <c r="AC49" s="48">
        <f t="shared" si="9"/>
        <v>4</v>
      </c>
      <c r="AD49" s="228">
        <f t="shared" si="10"/>
        <v>0.71250000000000002</v>
      </c>
      <c r="AE49" s="231">
        <v>12</v>
      </c>
      <c r="AF49" s="233">
        <f t="shared" si="11"/>
        <v>32</v>
      </c>
    </row>
    <row r="50" spans="1:32" x14ac:dyDescent="0.2">
      <c r="A50" s="422"/>
      <c r="B50" s="3">
        <v>1232</v>
      </c>
      <c r="C50" s="27" t="s">
        <v>73</v>
      </c>
      <c r="D50" s="27" t="s">
        <v>71</v>
      </c>
      <c r="E50" s="27" t="s">
        <v>72</v>
      </c>
      <c r="F50" s="50" t="s">
        <v>136</v>
      </c>
      <c r="G50" s="51">
        <v>20</v>
      </c>
      <c r="H50" s="52">
        <v>0</v>
      </c>
      <c r="I50" s="52">
        <v>0</v>
      </c>
      <c r="J50" s="53">
        <v>0</v>
      </c>
      <c r="K50" s="56">
        <v>30</v>
      </c>
      <c r="L50" s="44">
        <f t="shared" si="6"/>
        <v>20</v>
      </c>
      <c r="M50" s="45">
        <v>6</v>
      </c>
      <c r="N50" s="46">
        <v>1</v>
      </c>
      <c r="O50" s="46">
        <v>5</v>
      </c>
      <c r="P50" s="46">
        <v>6</v>
      </c>
      <c r="Q50" s="46">
        <v>6</v>
      </c>
      <c r="R50" s="46">
        <v>0</v>
      </c>
      <c r="S50" s="46">
        <v>4</v>
      </c>
      <c r="T50" s="46">
        <v>5</v>
      </c>
      <c r="U50" s="46">
        <v>3</v>
      </c>
      <c r="V50" s="46">
        <v>18</v>
      </c>
      <c r="W50" s="44">
        <f t="shared" si="7"/>
        <v>54</v>
      </c>
      <c r="X50" s="47">
        <f t="shared" si="8"/>
        <v>74</v>
      </c>
      <c r="Y50" s="39">
        <v>2</v>
      </c>
      <c r="Z50" s="40">
        <v>0.29583333333333334</v>
      </c>
      <c r="AA50" s="39">
        <v>2</v>
      </c>
      <c r="AB50" s="40">
        <v>0.41666666666666669</v>
      </c>
      <c r="AC50" s="48">
        <f t="shared" si="9"/>
        <v>4</v>
      </c>
      <c r="AD50" s="228">
        <f t="shared" si="10"/>
        <v>0.71250000000000002</v>
      </c>
      <c r="AE50" s="231">
        <v>12</v>
      </c>
      <c r="AF50" s="233">
        <f t="shared" si="11"/>
        <v>32</v>
      </c>
    </row>
    <row r="51" spans="1:32" x14ac:dyDescent="0.2">
      <c r="A51" s="421">
        <v>25</v>
      </c>
      <c r="B51" s="3">
        <v>2101</v>
      </c>
      <c r="C51" s="27" t="s">
        <v>94</v>
      </c>
      <c r="D51" s="27" t="s">
        <v>46</v>
      </c>
      <c r="E51" s="27" t="s">
        <v>47</v>
      </c>
      <c r="F51" s="50" t="s">
        <v>132</v>
      </c>
      <c r="G51" s="51">
        <v>0</v>
      </c>
      <c r="H51" s="52">
        <v>0</v>
      </c>
      <c r="I51" s="52">
        <v>0</v>
      </c>
      <c r="J51" s="53">
        <v>0</v>
      </c>
      <c r="K51" s="56">
        <v>120</v>
      </c>
      <c r="L51" s="44">
        <f t="shared" si="6"/>
        <v>0</v>
      </c>
      <c r="M51" s="45">
        <v>2</v>
      </c>
      <c r="N51" s="46">
        <v>3</v>
      </c>
      <c r="O51" s="46">
        <v>5</v>
      </c>
      <c r="P51" s="46">
        <v>6</v>
      </c>
      <c r="Q51" s="46">
        <v>4</v>
      </c>
      <c r="R51" s="46">
        <v>2</v>
      </c>
      <c r="S51" s="46">
        <v>7</v>
      </c>
      <c r="T51" s="46">
        <v>3</v>
      </c>
      <c r="U51" s="46">
        <v>4</v>
      </c>
      <c r="V51" s="46">
        <v>12</v>
      </c>
      <c r="W51" s="44">
        <f t="shared" si="7"/>
        <v>48</v>
      </c>
      <c r="X51" s="47">
        <f t="shared" si="8"/>
        <v>48</v>
      </c>
      <c r="Y51" s="39">
        <v>2</v>
      </c>
      <c r="Z51" s="40">
        <v>0.37152777777777773</v>
      </c>
      <c r="AA51" s="39">
        <v>3</v>
      </c>
      <c r="AB51" s="40">
        <v>0.1986111111111111</v>
      </c>
      <c r="AC51" s="48">
        <f t="shared" si="9"/>
        <v>5</v>
      </c>
      <c r="AD51" s="228">
        <f t="shared" si="10"/>
        <v>0.57013888888888886</v>
      </c>
      <c r="AE51" s="231">
        <v>26</v>
      </c>
      <c r="AF51" s="233">
        <f t="shared" si="11"/>
        <v>26</v>
      </c>
    </row>
    <row r="52" spans="1:32" x14ac:dyDescent="0.2">
      <c r="A52" s="422"/>
      <c r="B52" s="3">
        <v>2102</v>
      </c>
      <c r="C52" s="27" t="s">
        <v>95</v>
      </c>
      <c r="D52" s="27" t="s">
        <v>46</v>
      </c>
      <c r="E52" s="27" t="s">
        <v>47</v>
      </c>
      <c r="F52" s="50" t="s">
        <v>132</v>
      </c>
      <c r="G52" s="51">
        <v>0</v>
      </c>
      <c r="H52" s="52">
        <v>0</v>
      </c>
      <c r="I52" s="52">
        <v>0</v>
      </c>
      <c r="J52" s="53">
        <v>0</v>
      </c>
      <c r="K52" s="56">
        <v>120</v>
      </c>
      <c r="L52" s="44">
        <f t="shared" si="6"/>
        <v>0</v>
      </c>
      <c r="M52" s="45">
        <v>1</v>
      </c>
      <c r="N52" s="46">
        <v>1</v>
      </c>
      <c r="O52" s="46">
        <v>5</v>
      </c>
      <c r="P52" s="46">
        <v>6</v>
      </c>
      <c r="Q52" s="46">
        <v>2</v>
      </c>
      <c r="R52" s="46">
        <v>0</v>
      </c>
      <c r="S52" s="46">
        <v>10</v>
      </c>
      <c r="T52" s="46">
        <v>10</v>
      </c>
      <c r="U52" s="46">
        <v>4</v>
      </c>
      <c r="V52" s="46">
        <v>0</v>
      </c>
      <c r="W52" s="44">
        <f t="shared" si="7"/>
        <v>39</v>
      </c>
      <c r="X52" s="47">
        <f t="shared" si="8"/>
        <v>39</v>
      </c>
      <c r="Y52" s="39">
        <v>2</v>
      </c>
      <c r="Z52" s="40">
        <v>0.37152777777777773</v>
      </c>
      <c r="AA52" s="39">
        <v>3</v>
      </c>
      <c r="AB52" s="40">
        <v>0.1986111111111111</v>
      </c>
      <c r="AC52" s="48">
        <f t="shared" si="9"/>
        <v>5</v>
      </c>
      <c r="AD52" s="228">
        <f t="shared" si="10"/>
        <v>0.57013888888888886</v>
      </c>
      <c r="AE52" s="231">
        <v>26</v>
      </c>
      <c r="AF52" s="233">
        <f t="shared" si="11"/>
        <v>26</v>
      </c>
    </row>
    <row r="53" spans="1:32" x14ac:dyDescent="0.2">
      <c r="A53" s="421">
        <v>26</v>
      </c>
      <c r="B53" s="3">
        <v>1271</v>
      </c>
      <c r="C53" s="27" t="s">
        <v>74</v>
      </c>
      <c r="D53" s="27" t="s">
        <v>75</v>
      </c>
      <c r="E53" s="27" t="s">
        <v>76</v>
      </c>
      <c r="F53" s="50" t="s">
        <v>139</v>
      </c>
      <c r="G53" s="51">
        <v>20</v>
      </c>
      <c r="H53" s="52">
        <v>0</v>
      </c>
      <c r="I53" s="52">
        <v>0</v>
      </c>
      <c r="J53" s="53">
        <v>0</v>
      </c>
      <c r="K53" s="56">
        <v>120</v>
      </c>
      <c r="L53" s="44">
        <f t="shared" si="6"/>
        <v>20</v>
      </c>
      <c r="M53" s="45">
        <v>6</v>
      </c>
      <c r="N53" s="46">
        <v>3</v>
      </c>
      <c r="O53" s="46">
        <v>7</v>
      </c>
      <c r="P53" s="46">
        <v>7</v>
      </c>
      <c r="Q53" s="46">
        <v>3</v>
      </c>
      <c r="R53" s="46">
        <v>0</v>
      </c>
      <c r="S53" s="46">
        <v>4</v>
      </c>
      <c r="T53" s="46">
        <v>5</v>
      </c>
      <c r="U53" s="46">
        <v>2</v>
      </c>
      <c r="V53" s="46">
        <v>8</v>
      </c>
      <c r="W53" s="44">
        <f t="shared" si="7"/>
        <v>45</v>
      </c>
      <c r="X53" s="47">
        <f t="shared" si="8"/>
        <v>65</v>
      </c>
      <c r="Y53" s="39">
        <v>2</v>
      </c>
      <c r="Z53" s="40">
        <v>0.36041666666666666</v>
      </c>
      <c r="AA53" s="39">
        <v>0</v>
      </c>
      <c r="AB53" s="40">
        <v>0.41666666666666669</v>
      </c>
      <c r="AC53" s="48">
        <f t="shared" si="9"/>
        <v>2</v>
      </c>
      <c r="AD53" s="228">
        <f t="shared" si="10"/>
        <v>0.77708333333333335</v>
      </c>
      <c r="AE53" s="231">
        <v>2</v>
      </c>
      <c r="AF53" s="233">
        <f t="shared" si="11"/>
        <v>22</v>
      </c>
    </row>
    <row r="54" spans="1:32" x14ac:dyDescent="0.2">
      <c r="A54" s="422"/>
      <c r="B54" s="3">
        <v>1272</v>
      </c>
      <c r="C54" s="27" t="s">
        <v>77</v>
      </c>
      <c r="D54" s="27" t="s">
        <v>75</v>
      </c>
      <c r="E54" s="27" t="s">
        <v>76</v>
      </c>
      <c r="F54" s="50" t="s">
        <v>139</v>
      </c>
      <c r="G54" s="51">
        <v>20</v>
      </c>
      <c r="H54" s="52">
        <v>0</v>
      </c>
      <c r="I54" s="52">
        <v>0</v>
      </c>
      <c r="J54" s="53">
        <v>0</v>
      </c>
      <c r="K54" s="56">
        <v>120</v>
      </c>
      <c r="L54" s="44">
        <f t="shared" si="6"/>
        <v>20</v>
      </c>
      <c r="M54" s="45">
        <v>6</v>
      </c>
      <c r="N54" s="46">
        <v>2</v>
      </c>
      <c r="O54" s="46">
        <v>5</v>
      </c>
      <c r="P54" s="46">
        <v>4</v>
      </c>
      <c r="Q54" s="46">
        <v>4</v>
      </c>
      <c r="R54" s="46">
        <v>0</v>
      </c>
      <c r="S54" s="46">
        <v>5</v>
      </c>
      <c r="T54" s="46">
        <v>4</v>
      </c>
      <c r="U54" s="46">
        <v>1</v>
      </c>
      <c r="V54" s="46">
        <v>8</v>
      </c>
      <c r="W54" s="44">
        <f t="shared" si="7"/>
        <v>39</v>
      </c>
      <c r="X54" s="47">
        <f t="shared" si="8"/>
        <v>59</v>
      </c>
      <c r="Y54" s="39">
        <v>2</v>
      </c>
      <c r="Z54" s="40">
        <v>0.36041666666666666</v>
      </c>
      <c r="AA54" s="39">
        <v>0</v>
      </c>
      <c r="AB54" s="40">
        <v>0.41666666666666669</v>
      </c>
      <c r="AC54" s="48">
        <f t="shared" si="9"/>
        <v>2</v>
      </c>
      <c r="AD54" s="228">
        <f t="shared" si="10"/>
        <v>0.77708333333333335</v>
      </c>
      <c r="AE54" s="231">
        <v>2</v>
      </c>
      <c r="AF54" s="233">
        <f t="shared" si="11"/>
        <v>22</v>
      </c>
    </row>
    <row r="55" spans="1:32" x14ac:dyDescent="0.2">
      <c r="A55" s="421">
        <v>27</v>
      </c>
      <c r="B55" s="3">
        <v>2251</v>
      </c>
      <c r="C55" s="27" t="s">
        <v>114</v>
      </c>
      <c r="D55" s="27" t="s">
        <v>115</v>
      </c>
      <c r="E55" s="27" t="s">
        <v>116</v>
      </c>
      <c r="F55" s="50" t="s">
        <v>137</v>
      </c>
      <c r="G55" s="51">
        <v>0</v>
      </c>
      <c r="H55" s="52">
        <v>0</v>
      </c>
      <c r="I55" s="52">
        <v>0</v>
      </c>
      <c r="J55" s="53">
        <v>0</v>
      </c>
      <c r="K55" s="56">
        <v>120</v>
      </c>
      <c r="L55" s="44">
        <f t="shared" si="6"/>
        <v>0</v>
      </c>
      <c r="M55" s="45">
        <v>5</v>
      </c>
      <c r="N55" s="46">
        <v>0</v>
      </c>
      <c r="O55" s="46">
        <v>5</v>
      </c>
      <c r="P55" s="46">
        <v>5</v>
      </c>
      <c r="Q55" s="46">
        <v>4</v>
      </c>
      <c r="R55" s="46">
        <v>4</v>
      </c>
      <c r="S55" s="46">
        <v>8</v>
      </c>
      <c r="T55" s="46">
        <v>7</v>
      </c>
      <c r="U55" s="46">
        <v>5</v>
      </c>
      <c r="V55" s="46">
        <v>8</v>
      </c>
      <c r="W55" s="44">
        <f t="shared" si="7"/>
        <v>51</v>
      </c>
      <c r="X55" s="47">
        <f t="shared" si="8"/>
        <v>51</v>
      </c>
      <c r="Y55" s="39">
        <v>2</v>
      </c>
      <c r="Z55" s="40">
        <v>0.20833333333333334</v>
      </c>
      <c r="AA55" s="39">
        <v>2</v>
      </c>
      <c r="AB55" s="40">
        <v>0.41666666666666669</v>
      </c>
      <c r="AC55" s="48">
        <f t="shared" si="9"/>
        <v>4</v>
      </c>
      <c r="AD55" s="228">
        <f t="shared" si="10"/>
        <v>0.625</v>
      </c>
      <c r="AE55" s="231">
        <v>17</v>
      </c>
      <c r="AF55" s="233">
        <f t="shared" si="11"/>
        <v>17</v>
      </c>
    </row>
    <row r="56" spans="1:32" x14ac:dyDescent="0.2">
      <c r="A56" s="422"/>
      <c r="B56" s="3">
        <v>2252</v>
      </c>
      <c r="C56" s="27" t="s">
        <v>117</v>
      </c>
      <c r="D56" s="27" t="s">
        <v>115</v>
      </c>
      <c r="E56" s="27" t="s">
        <v>116</v>
      </c>
      <c r="F56" s="50" t="s">
        <v>137</v>
      </c>
      <c r="G56" s="51">
        <v>0</v>
      </c>
      <c r="H56" s="52">
        <v>0</v>
      </c>
      <c r="I56" s="52">
        <v>0</v>
      </c>
      <c r="J56" s="53">
        <v>0</v>
      </c>
      <c r="K56" s="56">
        <v>120</v>
      </c>
      <c r="L56" s="44">
        <f t="shared" si="6"/>
        <v>0</v>
      </c>
      <c r="M56" s="45">
        <v>3</v>
      </c>
      <c r="N56" s="46">
        <v>2</v>
      </c>
      <c r="O56" s="46">
        <v>7</v>
      </c>
      <c r="P56" s="46">
        <v>5</v>
      </c>
      <c r="Q56" s="46">
        <v>5</v>
      </c>
      <c r="R56" s="46">
        <v>0</v>
      </c>
      <c r="S56" s="46">
        <v>8</v>
      </c>
      <c r="T56" s="46">
        <v>7</v>
      </c>
      <c r="U56" s="46">
        <v>4</v>
      </c>
      <c r="V56" s="46">
        <v>8</v>
      </c>
      <c r="W56" s="44">
        <f t="shared" si="7"/>
        <v>49</v>
      </c>
      <c r="X56" s="47">
        <f t="shared" si="8"/>
        <v>49</v>
      </c>
      <c r="Y56" s="39">
        <v>2</v>
      </c>
      <c r="Z56" s="40">
        <v>0.20833333333333334</v>
      </c>
      <c r="AA56" s="39">
        <v>2</v>
      </c>
      <c r="AB56" s="40">
        <v>0.41666666666666669</v>
      </c>
      <c r="AC56" s="48">
        <f t="shared" si="9"/>
        <v>4</v>
      </c>
      <c r="AD56" s="228">
        <f t="shared" si="10"/>
        <v>0.625</v>
      </c>
      <c r="AE56" s="231">
        <v>17</v>
      </c>
      <c r="AF56" s="233">
        <f t="shared" si="11"/>
        <v>17</v>
      </c>
    </row>
    <row r="57" spans="1:32" x14ac:dyDescent="0.2">
      <c r="A57" s="421">
        <v>28</v>
      </c>
      <c r="B57" s="3">
        <v>1151</v>
      </c>
      <c r="C57" s="27" t="s">
        <v>55</v>
      </c>
      <c r="D57" s="27" t="s">
        <v>56</v>
      </c>
      <c r="E57" s="27" t="s">
        <v>57</v>
      </c>
      <c r="F57" s="50" t="s">
        <v>128</v>
      </c>
      <c r="G57" s="51">
        <v>0</v>
      </c>
      <c r="H57" s="52">
        <v>0</v>
      </c>
      <c r="I57" s="52">
        <v>0</v>
      </c>
      <c r="J57" s="53">
        <v>0</v>
      </c>
      <c r="K57" s="56">
        <v>120</v>
      </c>
      <c r="L57" s="44">
        <f t="shared" si="6"/>
        <v>0</v>
      </c>
      <c r="M57" s="45">
        <v>2</v>
      </c>
      <c r="N57" s="46">
        <v>1</v>
      </c>
      <c r="O57" s="46">
        <v>5</v>
      </c>
      <c r="P57" s="46">
        <v>7</v>
      </c>
      <c r="Q57" s="46">
        <v>2</v>
      </c>
      <c r="R57" s="46">
        <v>0</v>
      </c>
      <c r="S57" s="46">
        <v>6</v>
      </c>
      <c r="T57" s="46">
        <v>7</v>
      </c>
      <c r="U57" s="46">
        <v>4</v>
      </c>
      <c r="V57" s="46">
        <v>8</v>
      </c>
      <c r="W57" s="44">
        <f t="shared" si="7"/>
        <v>42</v>
      </c>
      <c r="X57" s="47">
        <f t="shared" si="8"/>
        <v>42</v>
      </c>
      <c r="Y57" s="39">
        <v>2</v>
      </c>
      <c r="Z57" s="40">
        <v>0.41666666666666669</v>
      </c>
      <c r="AA57" s="39">
        <v>2</v>
      </c>
      <c r="AB57" s="40">
        <v>0.41666666666666669</v>
      </c>
      <c r="AC57" s="48">
        <f t="shared" si="9"/>
        <v>4</v>
      </c>
      <c r="AD57" s="228">
        <f t="shared" si="10"/>
        <v>0.83333333333333337</v>
      </c>
      <c r="AE57" s="231">
        <v>10</v>
      </c>
      <c r="AF57" s="233">
        <f t="shared" si="11"/>
        <v>10</v>
      </c>
    </row>
    <row r="58" spans="1:32" x14ac:dyDescent="0.2">
      <c r="A58" s="422"/>
      <c r="B58" s="3">
        <v>1152</v>
      </c>
      <c r="C58" s="27" t="s">
        <v>58</v>
      </c>
      <c r="D58" s="27" t="s">
        <v>56</v>
      </c>
      <c r="E58" s="27" t="s">
        <v>57</v>
      </c>
      <c r="F58" s="50" t="s">
        <v>128</v>
      </c>
      <c r="G58" s="51">
        <v>0</v>
      </c>
      <c r="H58" s="52">
        <v>0</v>
      </c>
      <c r="I58" s="52">
        <v>0</v>
      </c>
      <c r="J58" s="53">
        <v>0</v>
      </c>
      <c r="K58" s="56">
        <v>120</v>
      </c>
      <c r="L58" s="44">
        <f t="shared" si="6"/>
        <v>0</v>
      </c>
      <c r="M58" s="45">
        <v>4</v>
      </c>
      <c r="N58" s="46">
        <v>3</v>
      </c>
      <c r="O58" s="46">
        <v>7</v>
      </c>
      <c r="P58" s="46">
        <v>6</v>
      </c>
      <c r="Q58" s="46">
        <v>6</v>
      </c>
      <c r="R58" s="46">
        <v>0</v>
      </c>
      <c r="S58" s="46">
        <v>12</v>
      </c>
      <c r="T58" s="46">
        <v>7</v>
      </c>
      <c r="U58" s="46">
        <v>4</v>
      </c>
      <c r="V58" s="46">
        <v>8</v>
      </c>
      <c r="W58" s="44">
        <f t="shared" si="7"/>
        <v>57</v>
      </c>
      <c r="X58" s="47">
        <f t="shared" si="8"/>
        <v>57</v>
      </c>
      <c r="Y58" s="39">
        <v>2</v>
      </c>
      <c r="Z58" s="40">
        <v>0.41666666666666669</v>
      </c>
      <c r="AA58" s="39">
        <v>2</v>
      </c>
      <c r="AB58" s="40">
        <v>0.41666666666666669</v>
      </c>
      <c r="AC58" s="48">
        <f t="shared" si="9"/>
        <v>4</v>
      </c>
      <c r="AD58" s="228">
        <f t="shared" si="10"/>
        <v>0.83333333333333337</v>
      </c>
      <c r="AE58" s="231">
        <v>10</v>
      </c>
      <c r="AF58" s="233">
        <f t="shared" si="11"/>
        <v>10</v>
      </c>
    </row>
    <row r="59" spans="1:32" x14ac:dyDescent="0.2">
      <c r="A59" s="421">
        <v>29</v>
      </c>
      <c r="B59" s="2">
        <v>2141</v>
      </c>
      <c r="C59" s="27" t="s">
        <v>98</v>
      </c>
      <c r="D59" s="27" t="s">
        <v>99</v>
      </c>
      <c r="E59" s="27" t="s">
        <v>100</v>
      </c>
      <c r="F59" s="55" t="s">
        <v>144</v>
      </c>
      <c r="G59" s="51">
        <v>0</v>
      </c>
      <c r="H59" s="52">
        <v>0</v>
      </c>
      <c r="I59" s="52">
        <v>0</v>
      </c>
      <c r="J59" s="53">
        <v>0</v>
      </c>
      <c r="K59" s="56">
        <v>120</v>
      </c>
      <c r="L59" s="44">
        <f t="shared" si="6"/>
        <v>0</v>
      </c>
      <c r="M59" s="45">
        <v>3</v>
      </c>
      <c r="N59" s="46">
        <v>3</v>
      </c>
      <c r="O59" s="46">
        <v>4</v>
      </c>
      <c r="P59" s="46">
        <v>5</v>
      </c>
      <c r="Q59" s="46">
        <v>2</v>
      </c>
      <c r="R59" s="46">
        <v>0</v>
      </c>
      <c r="S59" s="46">
        <v>1</v>
      </c>
      <c r="T59" s="46">
        <v>7</v>
      </c>
      <c r="U59" s="46">
        <v>4</v>
      </c>
      <c r="V59" s="46">
        <v>0</v>
      </c>
      <c r="W59" s="44">
        <f t="shared" si="7"/>
        <v>29</v>
      </c>
      <c r="X59" s="47">
        <f t="shared" si="8"/>
        <v>29</v>
      </c>
      <c r="Y59" s="39">
        <v>2</v>
      </c>
      <c r="Z59" s="40">
        <v>0.41666666666666669</v>
      </c>
      <c r="AA59" s="39">
        <v>1</v>
      </c>
      <c r="AB59" s="40">
        <v>0.41666666666666669</v>
      </c>
      <c r="AC59" s="48">
        <f t="shared" si="9"/>
        <v>3</v>
      </c>
      <c r="AD59" s="228">
        <f t="shared" si="10"/>
        <v>0.83333333333333337</v>
      </c>
      <c r="AE59" s="231">
        <v>5</v>
      </c>
      <c r="AF59" s="233">
        <f t="shared" si="11"/>
        <v>5</v>
      </c>
    </row>
    <row r="60" spans="1:32" ht="13.5" thickBot="1" x14ac:dyDescent="0.25">
      <c r="A60" s="422"/>
      <c r="B60" s="2">
        <v>2142</v>
      </c>
      <c r="C60" s="27" t="s">
        <v>101</v>
      </c>
      <c r="D60" s="27" t="s">
        <v>99</v>
      </c>
      <c r="E60" s="27" t="s">
        <v>100</v>
      </c>
      <c r="F60" s="55" t="s">
        <v>144</v>
      </c>
      <c r="G60" s="51">
        <v>0</v>
      </c>
      <c r="H60" s="52">
        <v>0</v>
      </c>
      <c r="I60" s="52">
        <v>0</v>
      </c>
      <c r="J60" s="53">
        <v>0</v>
      </c>
      <c r="K60" s="56">
        <v>120</v>
      </c>
      <c r="L60" s="44">
        <f t="shared" si="6"/>
        <v>0</v>
      </c>
      <c r="M60" s="45">
        <v>2</v>
      </c>
      <c r="N60" s="46">
        <v>0</v>
      </c>
      <c r="O60" s="46">
        <v>5</v>
      </c>
      <c r="P60" s="46">
        <v>8</v>
      </c>
      <c r="Q60" s="46">
        <v>2</v>
      </c>
      <c r="R60" s="46">
        <v>0</v>
      </c>
      <c r="S60" s="46">
        <v>6</v>
      </c>
      <c r="T60" s="46">
        <v>6</v>
      </c>
      <c r="U60" s="46">
        <v>2</v>
      </c>
      <c r="V60" s="46">
        <v>0</v>
      </c>
      <c r="W60" s="44">
        <f t="shared" si="7"/>
        <v>31</v>
      </c>
      <c r="X60" s="47">
        <f t="shared" si="8"/>
        <v>31</v>
      </c>
      <c r="Y60" s="39">
        <v>2</v>
      </c>
      <c r="Z60" s="40">
        <v>0.41666666666666669</v>
      </c>
      <c r="AA60" s="39">
        <v>1</v>
      </c>
      <c r="AB60" s="40">
        <v>0.41666666666666669</v>
      </c>
      <c r="AC60" s="72">
        <f t="shared" si="9"/>
        <v>3</v>
      </c>
      <c r="AD60" s="229">
        <f t="shared" si="10"/>
        <v>0.83333333333333337</v>
      </c>
      <c r="AE60" s="232">
        <v>5</v>
      </c>
      <c r="AF60" s="234">
        <f t="shared" si="11"/>
        <v>5</v>
      </c>
    </row>
    <row r="61" spans="1:32" x14ac:dyDescent="0.2">
      <c r="A61" s="74"/>
      <c r="G61" s="75">
        <f>AVERAGE(G3:G60)/20</f>
        <v>0.68965517241379304</v>
      </c>
      <c r="H61" s="75">
        <f>AVERAGE(H3:H60)/30</f>
        <v>0.13793103448275862</v>
      </c>
      <c r="I61" s="75">
        <f>AVERAGE(I3:I60)/30</f>
        <v>0.37931034482758619</v>
      </c>
      <c r="J61" s="75">
        <f>AVERAGE(J3:J60)/45</f>
        <v>0.17241379310344829</v>
      </c>
      <c r="K61" s="76">
        <f>AVERAGE(K5:K60)</f>
        <v>94</v>
      </c>
      <c r="L61" s="75">
        <f>AVERAGE(L5:L60)</f>
        <v>33.928571428571431</v>
      </c>
      <c r="M61" s="75">
        <f>AVERAGE(M3:M60)/14</f>
        <v>0.32019704433497537</v>
      </c>
      <c r="N61" s="75">
        <f>AVERAGE(N3:N60)/18</f>
        <v>0.19348659003831417</v>
      </c>
      <c r="O61" s="75">
        <f>AVERAGE(O3:O60)/7</f>
        <v>0.82758620689655171</v>
      </c>
      <c r="P61" s="75">
        <f>AVERAGE(P3:P60)/10</f>
        <v>0.57241379310344831</v>
      </c>
      <c r="Q61" s="75">
        <f>AVERAGE(Q3:Q60)/11</f>
        <v>0.38871473354231972</v>
      </c>
      <c r="R61" s="75">
        <f>AVERAGE(R3:R60)/5</f>
        <v>0.13793103448275862</v>
      </c>
      <c r="S61" s="75">
        <f>AVERAGE(S3:S60)/19</f>
        <v>0.30127041742286753</v>
      </c>
      <c r="T61" s="75">
        <f>AVERAGE(T3:T60)/11</f>
        <v>0.52507836990595613</v>
      </c>
      <c r="U61" s="75">
        <f>AVERAGE(U3:U60)/10</f>
        <v>0.31206896551724139</v>
      </c>
      <c r="V61" s="75">
        <f>AVERAGE(V3:V60)/20</f>
        <v>0.5577586206896552</v>
      </c>
      <c r="W61" s="77"/>
      <c r="X61" s="78"/>
      <c r="Y61" s="78"/>
      <c r="Z61" s="78"/>
      <c r="AA61" s="78"/>
      <c r="AB61" s="78"/>
      <c r="AC61" s="78"/>
      <c r="AD61" s="78"/>
      <c r="AE61" s="78"/>
    </row>
    <row r="62" spans="1:32" x14ac:dyDescent="0.2">
      <c r="I62" s="81" t="s">
        <v>19</v>
      </c>
      <c r="L62" s="82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77"/>
      <c r="X62" s="78"/>
      <c r="Y62" s="78"/>
      <c r="Z62" s="78"/>
      <c r="AA62" s="78"/>
      <c r="AB62" s="78"/>
      <c r="AC62" s="78"/>
      <c r="AD62" s="78"/>
      <c r="AE62" s="78"/>
    </row>
    <row r="63" spans="1:32" x14ac:dyDescent="0.2">
      <c r="L63" s="82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77"/>
      <c r="X63" s="78"/>
      <c r="Y63" s="78"/>
      <c r="Z63" s="78"/>
      <c r="AA63" s="78"/>
      <c r="AB63" s="78"/>
      <c r="AC63" s="78"/>
      <c r="AD63" s="78"/>
      <c r="AE63" s="78"/>
    </row>
    <row r="64" spans="1:32" x14ac:dyDescent="0.2">
      <c r="L64" s="82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77"/>
      <c r="X64" s="78"/>
      <c r="Y64" s="78"/>
      <c r="Z64" s="78"/>
      <c r="AA64" s="78"/>
      <c r="AB64" s="78"/>
      <c r="AC64" s="78"/>
      <c r="AD64" s="78"/>
      <c r="AE64" s="78"/>
    </row>
    <row r="65" spans="12:31" x14ac:dyDescent="0.2">
      <c r="L65" s="82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77"/>
      <c r="X65" s="78"/>
      <c r="Y65" s="78"/>
      <c r="Z65" s="78"/>
      <c r="AA65" s="78"/>
      <c r="AB65" s="78"/>
      <c r="AC65" s="78"/>
      <c r="AD65" s="78"/>
      <c r="AE65" s="78"/>
    </row>
    <row r="66" spans="12:31" x14ac:dyDescent="0.2">
      <c r="L66" s="82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77"/>
      <c r="X66" s="78"/>
      <c r="Y66" s="78"/>
      <c r="Z66" s="78"/>
      <c r="AA66" s="78"/>
      <c r="AB66" s="78"/>
      <c r="AC66" s="78"/>
      <c r="AD66" s="78"/>
      <c r="AE66" s="78"/>
    </row>
    <row r="67" spans="12:31" x14ac:dyDescent="0.2">
      <c r="L67" s="82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77"/>
      <c r="X67" s="78"/>
      <c r="Y67" s="78"/>
      <c r="Z67" s="78"/>
      <c r="AA67" s="78"/>
      <c r="AB67" s="78"/>
      <c r="AC67" s="78"/>
      <c r="AD67" s="78"/>
      <c r="AE67" s="78"/>
    </row>
    <row r="68" spans="12:31" x14ac:dyDescent="0.2">
      <c r="L68" s="82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77"/>
      <c r="X68" s="78"/>
      <c r="Y68" s="78"/>
      <c r="Z68" s="78"/>
      <c r="AA68" s="78"/>
      <c r="AB68" s="78"/>
      <c r="AC68" s="78"/>
      <c r="AD68" s="78"/>
      <c r="AE68" s="78"/>
    </row>
    <row r="69" spans="12:31" x14ac:dyDescent="0.2">
      <c r="L69" s="82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77"/>
      <c r="X69" s="78"/>
      <c r="Y69" s="78"/>
      <c r="Z69" s="78"/>
      <c r="AA69" s="78"/>
      <c r="AB69" s="78"/>
      <c r="AC69" s="78"/>
      <c r="AD69" s="78"/>
      <c r="AE69" s="78"/>
    </row>
    <row r="70" spans="12:31" x14ac:dyDescent="0.2">
      <c r="L70" s="82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77"/>
      <c r="X70" s="78"/>
      <c r="Y70" s="78"/>
      <c r="Z70" s="78"/>
      <c r="AA70" s="78"/>
      <c r="AB70" s="78"/>
      <c r="AC70" s="78"/>
      <c r="AD70" s="78"/>
      <c r="AE70" s="78"/>
    </row>
    <row r="71" spans="12:31" x14ac:dyDescent="0.2">
      <c r="L71" s="82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77"/>
      <c r="X71" s="78"/>
      <c r="Y71" s="78"/>
      <c r="Z71" s="78"/>
      <c r="AA71" s="78"/>
      <c r="AB71" s="78"/>
      <c r="AC71" s="78"/>
      <c r="AD71" s="78"/>
      <c r="AE71" s="78"/>
    </row>
    <row r="72" spans="12:31" x14ac:dyDescent="0.2">
      <c r="L72" s="82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77"/>
      <c r="X72" s="78"/>
      <c r="Y72" s="78"/>
      <c r="Z72" s="78"/>
      <c r="AA72" s="78"/>
      <c r="AB72" s="78"/>
      <c r="AC72" s="78"/>
      <c r="AD72" s="78"/>
      <c r="AE72" s="78"/>
    </row>
    <row r="73" spans="12:31" x14ac:dyDescent="0.2">
      <c r="L73" s="82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77"/>
      <c r="X73" s="78"/>
      <c r="Y73" s="78"/>
      <c r="Z73" s="78"/>
      <c r="AA73" s="78"/>
      <c r="AB73" s="78"/>
      <c r="AC73" s="78"/>
      <c r="AD73" s="78"/>
      <c r="AE73" s="78"/>
    </row>
    <row r="74" spans="12:31" x14ac:dyDescent="0.2">
      <c r="L74" s="82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77"/>
      <c r="X74" s="78"/>
      <c r="Y74" s="78"/>
      <c r="Z74" s="78"/>
      <c r="AA74" s="78"/>
      <c r="AB74" s="78"/>
      <c r="AC74" s="78"/>
      <c r="AD74" s="78"/>
      <c r="AE74" s="78"/>
    </row>
    <row r="75" spans="12:31" x14ac:dyDescent="0.2">
      <c r="L75" s="82"/>
      <c r="M75" s="83">
        <v>4</v>
      </c>
      <c r="N75" s="83"/>
      <c r="O75" s="83"/>
      <c r="P75" s="83"/>
      <c r="Q75" s="83"/>
      <c r="R75" s="83"/>
      <c r="S75" s="83"/>
      <c r="T75" s="83"/>
      <c r="U75" s="83"/>
      <c r="V75" s="83"/>
      <c r="W75" s="77"/>
      <c r="X75" s="78"/>
      <c r="Y75" s="78"/>
      <c r="Z75" s="78"/>
      <c r="AA75" s="78"/>
      <c r="AB75" s="78"/>
      <c r="AC75" s="78"/>
      <c r="AD75" s="78"/>
      <c r="AE75" s="78"/>
    </row>
    <row r="76" spans="12:31" x14ac:dyDescent="0.2">
      <c r="L76" s="82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77"/>
      <c r="X76" s="78"/>
      <c r="Y76" s="78"/>
      <c r="Z76" s="78"/>
      <c r="AA76" s="78"/>
      <c r="AB76" s="78"/>
      <c r="AC76" s="78"/>
      <c r="AD76" s="78"/>
      <c r="AE76" s="78"/>
    </row>
    <row r="77" spans="12:31" x14ac:dyDescent="0.2">
      <c r="L77" s="82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77"/>
      <c r="X77" s="78"/>
      <c r="Y77" s="78"/>
      <c r="Z77" s="78"/>
      <c r="AA77" s="78"/>
      <c r="AB77" s="78"/>
      <c r="AC77" s="78"/>
      <c r="AD77" s="78"/>
      <c r="AE77" s="78"/>
    </row>
    <row r="78" spans="12:31" x14ac:dyDescent="0.2">
      <c r="L78" s="82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77"/>
      <c r="X78" s="78"/>
      <c r="Y78" s="78"/>
      <c r="Z78" s="78"/>
      <c r="AA78" s="78"/>
      <c r="AB78" s="78"/>
      <c r="AC78" s="78"/>
      <c r="AD78" s="78"/>
      <c r="AE78" s="78"/>
    </row>
    <row r="79" spans="12:31" x14ac:dyDescent="0.2">
      <c r="L79" s="82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77"/>
      <c r="X79" s="78"/>
      <c r="Y79" s="78"/>
      <c r="Z79" s="78"/>
      <c r="AA79" s="78"/>
      <c r="AB79" s="78"/>
      <c r="AC79" s="78"/>
      <c r="AD79" s="78"/>
      <c r="AE79" s="78"/>
    </row>
    <row r="80" spans="12:31" x14ac:dyDescent="0.2">
      <c r="L80" s="82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77"/>
      <c r="X80" s="78"/>
      <c r="Y80" s="78"/>
      <c r="Z80" s="78"/>
      <c r="AA80" s="78"/>
      <c r="AB80" s="78"/>
      <c r="AC80" s="78"/>
      <c r="AD80" s="78"/>
      <c r="AE80" s="78"/>
    </row>
    <row r="81" spans="12:31" x14ac:dyDescent="0.2">
      <c r="L81" s="82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77"/>
      <c r="X81" s="78"/>
      <c r="Y81" s="78"/>
      <c r="Z81" s="78"/>
      <c r="AA81" s="78"/>
      <c r="AB81" s="78"/>
      <c r="AC81" s="78"/>
      <c r="AD81" s="78"/>
      <c r="AE81" s="78"/>
    </row>
    <row r="82" spans="12:31" x14ac:dyDescent="0.2">
      <c r="L82" s="82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77"/>
      <c r="X82" s="78"/>
      <c r="Y82" s="78"/>
      <c r="Z82" s="78"/>
      <c r="AA82" s="78"/>
      <c r="AB82" s="78"/>
      <c r="AC82" s="78"/>
      <c r="AD82" s="78"/>
      <c r="AE82" s="78"/>
    </row>
    <row r="83" spans="12:31" x14ac:dyDescent="0.2">
      <c r="L83" s="82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77"/>
      <c r="X83" s="78"/>
      <c r="Y83" s="78"/>
      <c r="Z83" s="78"/>
      <c r="AA83" s="78"/>
      <c r="AB83" s="78"/>
      <c r="AC83" s="78"/>
      <c r="AD83" s="78"/>
      <c r="AE83" s="78"/>
    </row>
    <row r="84" spans="12:31" x14ac:dyDescent="0.2">
      <c r="L84" s="82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77"/>
      <c r="X84" s="78"/>
      <c r="Y84" s="78"/>
      <c r="Z84" s="78"/>
      <c r="AA84" s="78"/>
      <c r="AB84" s="78"/>
      <c r="AC84" s="78"/>
      <c r="AD84" s="78"/>
      <c r="AE84" s="78"/>
    </row>
    <row r="85" spans="12:31" x14ac:dyDescent="0.2">
      <c r="L85" s="82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77"/>
      <c r="X85" s="78"/>
      <c r="Y85" s="78"/>
      <c r="Z85" s="78"/>
      <c r="AA85" s="78"/>
      <c r="AB85" s="78"/>
      <c r="AC85" s="78"/>
      <c r="AD85" s="78"/>
      <c r="AE85" s="78"/>
    </row>
    <row r="86" spans="12:31" x14ac:dyDescent="0.2">
      <c r="L86" s="82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77"/>
      <c r="X86" s="78"/>
      <c r="Y86" s="78"/>
      <c r="Z86" s="78"/>
      <c r="AA86" s="78"/>
      <c r="AB86" s="78"/>
      <c r="AC86" s="78"/>
      <c r="AD86" s="78"/>
      <c r="AE86" s="78"/>
    </row>
    <row r="87" spans="12:31" x14ac:dyDescent="0.2">
      <c r="L87" s="82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77"/>
      <c r="X87" s="78"/>
      <c r="Y87" s="78"/>
      <c r="Z87" s="78"/>
      <c r="AA87" s="78"/>
      <c r="AB87" s="78"/>
      <c r="AC87" s="78"/>
      <c r="AD87" s="78"/>
      <c r="AE87" s="78"/>
    </row>
    <row r="88" spans="12:31" x14ac:dyDescent="0.2">
      <c r="L88" s="82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77"/>
      <c r="X88" s="78"/>
      <c r="Y88" s="78"/>
      <c r="Z88" s="78"/>
      <c r="AA88" s="78"/>
      <c r="AB88" s="78"/>
      <c r="AC88" s="78"/>
      <c r="AD88" s="78"/>
      <c r="AE88" s="78"/>
    </row>
    <row r="89" spans="12:31" x14ac:dyDescent="0.2">
      <c r="L89" s="82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77"/>
      <c r="X89" s="78"/>
      <c r="Y89" s="78"/>
      <c r="Z89" s="78"/>
      <c r="AA89" s="78"/>
      <c r="AB89" s="78"/>
      <c r="AC89" s="78"/>
      <c r="AD89" s="78"/>
      <c r="AE89" s="78"/>
    </row>
    <row r="90" spans="12:31" x14ac:dyDescent="0.2">
      <c r="L90" s="82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77"/>
      <c r="X90" s="78"/>
      <c r="Y90" s="78"/>
      <c r="Z90" s="78"/>
      <c r="AA90" s="78"/>
      <c r="AB90" s="78"/>
      <c r="AC90" s="78"/>
      <c r="AD90" s="78"/>
      <c r="AE90" s="78"/>
    </row>
    <row r="91" spans="12:31" x14ac:dyDescent="0.2">
      <c r="L91" s="82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77"/>
      <c r="X91" s="78"/>
      <c r="Y91" s="78"/>
      <c r="Z91" s="78"/>
      <c r="AA91" s="78"/>
      <c r="AB91" s="78"/>
      <c r="AC91" s="78"/>
      <c r="AD91" s="78"/>
      <c r="AE91" s="78"/>
    </row>
    <row r="92" spans="12:31" x14ac:dyDescent="0.2">
      <c r="L92" s="82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77"/>
      <c r="X92" s="78"/>
      <c r="Y92" s="78"/>
      <c r="Z92" s="78"/>
      <c r="AA92" s="78"/>
      <c r="AB92" s="78"/>
      <c r="AC92" s="78"/>
      <c r="AD92" s="78"/>
      <c r="AE92" s="78"/>
    </row>
    <row r="93" spans="12:31" x14ac:dyDescent="0.2">
      <c r="L93" s="82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77"/>
      <c r="X93" s="78"/>
      <c r="Y93" s="78"/>
      <c r="Z93" s="78"/>
      <c r="AA93" s="78"/>
      <c r="AB93" s="78"/>
      <c r="AC93" s="78"/>
      <c r="AD93" s="78"/>
      <c r="AE93" s="78"/>
    </row>
    <row r="94" spans="12:31" x14ac:dyDescent="0.2">
      <c r="L94" s="82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77"/>
      <c r="X94" s="78"/>
      <c r="Y94" s="78"/>
      <c r="Z94" s="78"/>
      <c r="AA94" s="78"/>
      <c r="AB94" s="78"/>
      <c r="AC94" s="78"/>
      <c r="AD94" s="78"/>
      <c r="AE94" s="78"/>
    </row>
    <row r="95" spans="12:31" x14ac:dyDescent="0.2">
      <c r="L95" s="82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77"/>
      <c r="X95" s="78"/>
      <c r="Y95" s="78"/>
      <c r="Z95" s="78"/>
      <c r="AA95" s="78"/>
      <c r="AB95" s="78"/>
      <c r="AC95" s="78"/>
      <c r="AD95" s="78"/>
      <c r="AE95" s="78"/>
    </row>
    <row r="96" spans="12:31" x14ac:dyDescent="0.2">
      <c r="L96" s="82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77"/>
      <c r="X96" s="78"/>
      <c r="Y96" s="78"/>
      <c r="Z96" s="78"/>
      <c r="AA96" s="78"/>
      <c r="AB96" s="78"/>
      <c r="AC96" s="78"/>
      <c r="AD96" s="78"/>
      <c r="AE96" s="78"/>
    </row>
    <row r="97" spans="12:31" x14ac:dyDescent="0.2">
      <c r="L97" s="82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77"/>
      <c r="X97" s="78"/>
      <c r="Y97" s="78"/>
      <c r="Z97" s="78"/>
      <c r="AA97" s="78"/>
      <c r="AB97" s="78"/>
      <c r="AC97" s="78"/>
      <c r="AD97" s="78"/>
      <c r="AE97" s="78"/>
    </row>
    <row r="98" spans="12:31" x14ac:dyDescent="0.2">
      <c r="L98" s="82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77"/>
      <c r="X98" s="78"/>
      <c r="Y98" s="78"/>
      <c r="Z98" s="78"/>
      <c r="AA98" s="78"/>
      <c r="AB98" s="78"/>
      <c r="AC98" s="78"/>
      <c r="AD98" s="78"/>
      <c r="AE98" s="78"/>
    </row>
    <row r="99" spans="12:31" x14ac:dyDescent="0.2">
      <c r="L99" s="82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77"/>
      <c r="X99" s="78"/>
      <c r="Y99" s="78"/>
      <c r="Z99" s="78"/>
      <c r="AA99" s="78"/>
      <c r="AB99" s="78"/>
      <c r="AC99" s="78"/>
      <c r="AD99" s="78"/>
      <c r="AE99" s="78"/>
    </row>
    <row r="100" spans="12:31" x14ac:dyDescent="0.2">
      <c r="L100" s="82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77"/>
      <c r="X100" s="78"/>
      <c r="Y100" s="78"/>
      <c r="Z100" s="78"/>
      <c r="AA100" s="78"/>
      <c r="AB100" s="78"/>
      <c r="AC100" s="78"/>
      <c r="AD100" s="78"/>
      <c r="AE100" s="78"/>
    </row>
    <row r="101" spans="12:31" x14ac:dyDescent="0.2">
      <c r="L101" s="82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77"/>
      <c r="X101" s="78"/>
      <c r="Y101" s="78"/>
      <c r="Z101" s="78"/>
      <c r="AA101" s="78"/>
      <c r="AB101" s="78"/>
      <c r="AC101" s="78"/>
      <c r="AD101" s="78"/>
      <c r="AE101" s="78"/>
    </row>
    <row r="102" spans="12:31" x14ac:dyDescent="0.2">
      <c r="L102" s="82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77"/>
      <c r="X102" s="78"/>
      <c r="Y102" s="78"/>
      <c r="Z102" s="78"/>
      <c r="AA102" s="78"/>
      <c r="AB102" s="78"/>
      <c r="AC102" s="78"/>
      <c r="AD102" s="78"/>
      <c r="AE102" s="78"/>
    </row>
    <row r="103" spans="12:31" x14ac:dyDescent="0.2">
      <c r="L103" s="82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77"/>
      <c r="X103" s="78"/>
      <c r="Y103" s="78"/>
      <c r="Z103" s="78"/>
      <c r="AA103" s="78"/>
      <c r="AB103" s="78"/>
      <c r="AC103" s="78"/>
      <c r="AD103" s="78"/>
      <c r="AE103" s="78"/>
    </row>
    <row r="104" spans="12:31" x14ac:dyDescent="0.2">
      <c r="L104" s="82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77"/>
      <c r="X104" s="78"/>
      <c r="Y104" s="78"/>
      <c r="Z104" s="78"/>
      <c r="AA104" s="78"/>
      <c r="AB104" s="78"/>
      <c r="AC104" s="78"/>
      <c r="AD104" s="78"/>
      <c r="AE104" s="78"/>
    </row>
    <row r="105" spans="12:31" x14ac:dyDescent="0.2">
      <c r="L105" s="82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77"/>
      <c r="X105" s="78"/>
      <c r="Y105" s="78"/>
      <c r="Z105" s="78"/>
      <c r="AA105" s="78"/>
      <c r="AB105" s="78"/>
      <c r="AC105" s="78"/>
      <c r="AD105" s="78"/>
      <c r="AE105" s="78"/>
    </row>
    <row r="106" spans="12:31" x14ac:dyDescent="0.2">
      <c r="L106" s="82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77"/>
      <c r="X106" s="78"/>
      <c r="Y106" s="78"/>
      <c r="Z106" s="78"/>
      <c r="AA106" s="78"/>
      <c r="AB106" s="78"/>
      <c r="AC106" s="78"/>
      <c r="AD106" s="78"/>
      <c r="AE106" s="78"/>
    </row>
    <row r="107" spans="12:31" x14ac:dyDescent="0.2">
      <c r="L107" s="82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77"/>
      <c r="X107" s="78"/>
      <c r="Y107" s="78"/>
      <c r="Z107" s="78"/>
      <c r="AA107" s="78"/>
      <c r="AB107" s="78"/>
      <c r="AC107" s="78"/>
      <c r="AD107" s="78"/>
      <c r="AE107" s="78"/>
    </row>
  </sheetData>
  <autoFilter ref="A2:AD62"/>
  <sortState ref="A3:AF60">
    <sortCondition descending="1" ref="AF3:AF60"/>
    <sortCondition descending="1" ref="L3:L60"/>
  </sortState>
  <mergeCells count="31">
    <mergeCell ref="A57:A58"/>
    <mergeCell ref="A59:A60"/>
    <mergeCell ref="A45:A46"/>
    <mergeCell ref="A47:A48"/>
    <mergeCell ref="A49:A50"/>
    <mergeCell ref="A51:A52"/>
    <mergeCell ref="A53:A54"/>
    <mergeCell ref="A55:A56"/>
    <mergeCell ref="A43:A44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M1:W1"/>
    <mergeCell ref="A13:A14"/>
    <mergeCell ref="A15:A16"/>
    <mergeCell ref="A17:A18"/>
    <mergeCell ref="A19:A20"/>
    <mergeCell ref="G1:L1"/>
    <mergeCell ref="A3:A4"/>
    <mergeCell ref="A5:A6"/>
    <mergeCell ref="A7:A8"/>
    <mergeCell ref="A9:A10"/>
    <mergeCell ref="A11:A12"/>
  </mergeCells>
  <pageMargins left="0.78740157480314965" right="0.78740157480314965" top="0.11811023622047245" bottom="0.11811023622047245" header="0.19685039370078741" footer="0.23622047244094491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7"/>
  <sheetViews>
    <sheetView zoomScale="110" zoomScaleNormal="110" workbookViewId="0">
      <pane ySplit="2" topLeftCell="A3" activePane="bottomLeft" state="frozen"/>
      <selection pane="bottomLeft" activeCell="B27" sqref="B27"/>
    </sheetView>
  </sheetViews>
  <sheetFormatPr defaultColWidth="24.140625" defaultRowHeight="12.75" x14ac:dyDescent="0.2"/>
  <cols>
    <col min="1" max="1" width="6.42578125" style="15" bestFit="1" customWidth="1"/>
    <col min="2" max="2" width="10.42578125" style="15" bestFit="1" customWidth="1"/>
    <col min="3" max="3" width="24.140625" style="15"/>
    <col min="4" max="4" width="33.28515625" style="1" customWidth="1"/>
    <col min="5" max="6" width="24.140625" style="15"/>
    <col min="7" max="10" width="7" style="81" hidden="1" customWidth="1"/>
    <col min="11" max="11" width="8.140625" style="81" hidden="1" customWidth="1"/>
    <col min="12" max="12" width="13" style="84" hidden="1" customWidth="1"/>
    <col min="13" max="21" width="7" style="81" hidden="1" customWidth="1"/>
    <col min="22" max="22" width="8" style="81" hidden="1" customWidth="1"/>
    <col min="23" max="23" width="11.85546875" style="84" customWidth="1"/>
    <col min="24" max="24" width="13.7109375" style="85" hidden="1" customWidth="1"/>
    <col min="25" max="25" width="14.28515625" style="85" hidden="1" customWidth="1"/>
    <col min="26" max="26" width="13.85546875" style="85" hidden="1" customWidth="1"/>
    <col min="27" max="27" width="14.28515625" style="85" hidden="1" customWidth="1"/>
    <col min="28" max="28" width="16.7109375" style="85" hidden="1" customWidth="1"/>
    <col min="29" max="29" width="17.28515625" style="85" hidden="1" customWidth="1"/>
    <col min="30" max="30" width="17.28515625" style="85" customWidth="1"/>
    <col min="31" max="31" width="10.85546875" style="15" bestFit="1" customWidth="1"/>
    <col min="32" max="32" width="15" style="15" bestFit="1" customWidth="1"/>
    <col min="33" max="16384" width="24.140625" style="15"/>
  </cols>
  <sheetData>
    <row r="1" spans="1:32" ht="13.5" thickBot="1" x14ac:dyDescent="0.25">
      <c r="A1" s="9"/>
      <c r="B1" s="10"/>
      <c r="C1" s="10"/>
      <c r="D1" s="5"/>
      <c r="E1" s="10"/>
      <c r="F1" s="10"/>
      <c r="G1" s="391" t="s">
        <v>0</v>
      </c>
      <c r="H1" s="391"/>
      <c r="I1" s="391"/>
      <c r="J1" s="391"/>
      <c r="K1" s="391"/>
      <c r="L1" s="391"/>
      <c r="M1" s="391" t="s">
        <v>1</v>
      </c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12"/>
      <c r="Y1" s="12"/>
      <c r="Z1" s="12"/>
      <c r="AA1" s="13"/>
      <c r="AB1" s="13"/>
      <c r="AC1" s="14"/>
      <c r="AD1" s="227"/>
    </row>
    <row r="2" spans="1:32" ht="13.5" thickBot="1" x14ac:dyDescent="0.25">
      <c r="A2" s="312" t="s">
        <v>10</v>
      </c>
      <c r="B2" s="17" t="s">
        <v>16</v>
      </c>
      <c r="C2" s="18" t="s">
        <v>12</v>
      </c>
      <c r="D2" s="6" t="s">
        <v>13</v>
      </c>
      <c r="E2" s="19" t="s">
        <v>14</v>
      </c>
      <c r="F2" s="19" t="s">
        <v>20</v>
      </c>
      <c r="G2" s="19" t="s">
        <v>2</v>
      </c>
      <c r="H2" s="19" t="s">
        <v>3</v>
      </c>
      <c r="I2" s="19" t="s">
        <v>4</v>
      </c>
      <c r="J2" s="19" t="s">
        <v>5</v>
      </c>
      <c r="K2" s="19" t="s">
        <v>11</v>
      </c>
      <c r="L2" s="20" t="s">
        <v>15</v>
      </c>
      <c r="M2" s="19" t="s">
        <v>2</v>
      </c>
      <c r="N2" s="19" t="s">
        <v>3</v>
      </c>
      <c r="O2" s="19" t="s">
        <v>4</v>
      </c>
      <c r="P2" s="19" t="s">
        <v>5</v>
      </c>
      <c r="Q2" s="19" t="s">
        <v>6</v>
      </c>
      <c r="R2" s="19" t="s">
        <v>7</v>
      </c>
      <c r="S2" s="19" t="s">
        <v>8</v>
      </c>
      <c r="T2" s="19" t="s">
        <v>9</v>
      </c>
      <c r="U2" s="19" t="s">
        <v>21</v>
      </c>
      <c r="V2" s="19" t="s">
        <v>22</v>
      </c>
      <c r="W2" s="20" t="s">
        <v>17</v>
      </c>
      <c r="X2" s="22" t="s">
        <v>23</v>
      </c>
      <c r="Y2" s="23" t="s">
        <v>24</v>
      </c>
      <c r="Z2" s="23" t="s">
        <v>25</v>
      </c>
      <c r="AA2" s="24" t="s">
        <v>26</v>
      </c>
      <c r="AB2" s="22" t="s">
        <v>28</v>
      </c>
      <c r="AC2" s="24" t="s">
        <v>27</v>
      </c>
      <c r="AD2" s="230" t="s">
        <v>145</v>
      </c>
      <c r="AE2" s="307" t="s">
        <v>146</v>
      </c>
      <c r="AF2" s="313" t="s">
        <v>147</v>
      </c>
    </row>
    <row r="3" spans="1:32" x14ac:dyDescent="0.2">
      <c r="A3" s="8">
        <v>1</v>
      </c>
      <c r="B3" s="7">
        <v>1192</v>
      </c>
      <c r="C3" s="58" t="s">
        <v>65</v>
      </c>
      <c r="D3" s="58" t="s">
        <v>63</v>
      </c>
      <c r="E3" s="58" t="s">
        <v>64</v>
      </c>
      <c r="F3" s="59" t="s">
        <v>131</v>
      </c>
      <c r="G3" s="60">
        <v>20</v>
      </c>
      <c r="H3" s="61">
        <v>30</v>
      </c>
      <c r="I3" s="61">
        <v>30</v>
      </c>
      <c r="J3" s="62">
        <v>45</v>
      </c>
      <c r="K3" s="63">
        <v>97</v>
      </c>
      <c r="L3" s="64">
        <f t="shared" ref="L3:L34" si="0">0+SUM(G3:J3)</f>
        <v>125</v>
      </c>
      <c r="M3" s="65">
        <v>5</v>
      </c>
      <c r="N3" s="66">
        <v>2</v>
      </c>
      <c r="O3" s="66">
        <v>7</v>
      </c>
      <c r="P3" s="66">
        <v>8</v>
      </c>
      <c r="Q3" s="66">
        <v>3</v>
      </c>
      <c r="R3" s="66">
        <v>0</v>
      </c>
      <c r="S3" s="66">
        <v>6</v>
      </c>
      <c r="T3" s="66">
        <v>7</v>
      </c>
      <c r="U3" s="66">
        <v>2</v>
      </c>
      <c r="V3" s="66">
        <v>8</v>
      </c>
      <c r="W3" s="64">
        <f t="shared" ref="W3:W34" si="1">SUM(M3:V3)</f>
        <v>48</v>
      </c>
      <c r="X3" s="68">
        <v>2</v>
      </c>
      <c r="Y3" s="69">
        <v>0.12847222222222224</v>
      </c>
      <c r="Z3" s="68">
        <v>3</v>
      </c>
      <c r="AA3" s="69">
        <v>0.16319444444444445</v>
      </c>
      <c r="AB3" s="70">
        <f t="shared" ref="AB3:AB34" si="2">X3+Z3</f>
        <v>5</v>
      </c>
      <c r="AC3" s="238">
        <f t="shared" ref="AC3:AC34" si="3">Y3+AA3</f>
        <v>0.29166666666666669</v>
      </c>
      <c r="AD3" s="239">
        <v>40</v>
      </c>
      <c r="AE3" s="237">
        <f t="shared" ref="AE3:AE34" si="4">L3+AD3</f>
        <v>165</v>
      </c>
      <c r="AF3" s="316">
        <f t="shared" ref="AF3:AF34" si="5">AE3+W3</f>
        <v>213</v>
      </c>
    </row>
    <row r="4" spans="1:32" x14ac:dyDescent="0.2">
      <c r="A4" s="320">
        <v>2</v>
      </c>
      <c r="B4" s="107">
        <v>1191</v>
      </c>
      <c r="C4" s="108" t="s">
        <v>62</v>
      </c>
      <c r="D4" s="108" t="s">
        <v>63</v>
      </c>
      <c r="E4" s="108" t="s">
        <v>64</v>
      </c>
      <c r="F4" s="167" t="s">
        <v>131</v>
      </c>
      <c r="G4" s="168">
        <v>20</v>
      </c>
      <c r="H4" s="169">
        <v>30</v>
      </c>
      <c r="I4" s="169">
        <v>30</v>
      </c>
      <c r="J4" s="170">
        <v>45</v>
      </c>
      <c r="K4" s="178">
        <v>97</v>
      </c>
      <c r="L4" s="115">
        <f t="shared" si="0"/>
        <v>125</v>
      </c>
      <c r="M4" s="172">
        <v>5</v>
      </c>
      <c r="N4" s="173">
        <v>4</v>
      </c>
      <c r="O4" s="173">
        <v>7</v>
      </c>
      <c r="P4" s="173">
        <v>3</v>
      </c>
      <c r="Q4" s="173">
        <v>4</v>
      </c>
      <c r="R4" s="173">
        <v>0</v>
      </c>
      <c r="S4" s="173">
        <v>7</v>
      </c>
      <c r="T4" s="173">
        <v>4</v>
      </c>
      <c r="U4" s="173">
        <v>2</v>
      </c>
      <c r="V4" s="173">
        <v>8</v>
      </c>
      <c r="W4" s="115">
        <f t="shared" si="1"/>
        <v>44</v>
      </c>
      <c r="X4" s="175">
        <v>2</v>
      </c>
      <c r="Y4" s="176">
        <v>0.12847222222222224</v>
      </c>
      <c r="Z4" s="175">
        <v>3</v>
      </c>
      <c r="AA4" s="176">
        <v>0.16319444444444445</v>
      </c>
      <c r="AB4" s="177">
        <f t="shared" si="2"/>
        <v>5</v>
      </c>
      <c r="AC4" s="240">
        <f t="shared" si="3"/>
        <v>0.29166666666666669</v>
      </c>
      <c r="AD4" s="241">
        <v>40</v>
      </c>
      <c r="AE4" s="242">
        <f t="shared" si="4"/>
        <v>165</v>
      </c>
      <c r="AF4" s="321">
        <f t="shared" si="5"/>
        <v>209</v>
      </c>
    </row>
    <row r="5" spans="1:32" x14ac:dyDescent="0.2">
      <c r="A5" s="322">
        <v>3</v>
      </c>
      <c r="B5" s="179">
        <v>1071</v>
      </c>
      <c r="C5" s="180" t="s">
        <v>41</v>
      </c>
      <c r="D5" s="180" t="s">
        <v>42</v>
      </c>
      <c r="E5" s="180" t="s">
        <v>43</v>
      </c>
      <c r="F5" s="181" t="s">
        <v>164</v>
      </c>
      <c r="G5" s="182">
        <v>20</v>
      </c>
      <c r="H5" s="183">
        <v>30</v>
      </c>
      <c r="I5" s="183">
        <v>0</v>
      </c>
      <c r="J5" s="184">
        <v>45</v>
      </c>
      <c r="K5" s="185">
        <v>120</v>
      </c>
      <c r="L5" s="186">
        <f t="shared" si="0"/>
        <v>95</v>
      </c>
      <c r="M5" s="187">
        <v>6</v>
      </c>
      <c r="N5" s="188">
        <v>11</v>
      </c>
      <c r="O5" s="188">
        <v>7</v>
      </c>
      <c r="P5" s="188">
        <v>7</v>
      </c>
      <c r="Q5" s="188">
        <v>6</v>
      </c>
      <c r="R5" s="188">
        <v>0</v>
      </c>
      <c r="S5" s="188">
        <v>7</v>
      </c>
      <c r="T5" s="188">
        <v>8</v>
      </c>
      <c r="U5" s="188">
        <v>3</v>
      </c>
      <c r="V5" s="188">
        <v>20</v>
      </c>
      <c r="W5" s="186">
        <f t="shared" si="1"/>
        <v>75</v>
      </c>
      <c r="X5" s="190">
        <v>2</v>
      </c>
      <c r="Y5" s="191">
        <v>0.16805555555555554</v>
      </c>
      <c r="Z5" s="190">
        <v>3</v>
      </c>
      <c r="AA5" s="191">
        <v>0.20416666666666669</v>
      </c>
      <c r="AB5" s="192">
        <f t="shared" si="2"/>
        <v>5</v>
      </c>
      <c r="AC5" s="267">
        <f t="shared" si="3"/>
        <v>0.37222222222222223</v>
      </c>
      <c r="AD5" s="268">
        <v>36</v>
      </c>
      <c r="AE5" s="269">
        <f t="shared" si="4"/>
        <v>131</v>
      </c>
      <c r="AF5" s="323">
        <f t="shared" si="5"/>
        <v>206</v>
      </c>
    </row>
    <row r="6" spans="1:32" x14ac:dyDescent="0.2">
      <c r="A6" s="327">
        <v>4</v>
      </c>
      <c r="B6" s="125">
        <v>2121</v>
      </c>
      <c r="C6" s="126" t="s">
        <v>96</v>
      </c>
      <c r="D6" s="126" t="s">
        <v>50</v>
      </c>
      <c r="E6" s="126" t="s">
        <v>51</v>
      </c>
      <c r="F6" s="127" t="s">
        <v>130</v>
      </c>
      <c r="G6" s="287">
        <v>20</v>
      </c>
      <c r="H6" s="288">
        <v>30</v>
      </c>
      <c r="I6" s="288">
        <v>30</v>
      </c>
      <c r="J6" s="289">
        <v>0</v>
      </c>
      <c r="K6" s="290">
        <v>105</v>
      </c>
      <c r="L6" s="132">
        <f t="shared" si="0"/>
        <v>80</v>
      </c>
      <c r="M6" s="291">
        <v>4</v>
      </c>
      <c r="N6" s="292">
        <v>13</v>
      </c>
      <c r="O6" s="292">
        <v>7</v>
      </c>
      <c r="P6" s="292">
        <v>8</v>
      </c>
      <c r="Q6" s="292">
        <v>6</v>
      </c>
      <c r="R6" s="292">
        <v>3</v>
      </c>
      <c r="S6" s="292">
        <v>7</v>
      </c>
      <c r="T6" s="292">
        <v>5</v>
      </c>
      <c r="U6" s="292">
        <v>4</v>
      </c>
      <c r="V6" s="292">
        <v>20</v>
      </c>
      <c r="W6" s="132">
        <f t="shared" si="1"/>
        <v>77</v>
      </c>
      <c r="X6" s="294">
        <v>2</v>
      </c>
      <c r="Y6" s="295">
        <v>0.12638888888888888</v>
      </c>
      <c r="Z6" s="294">
        <v>3</v>
      </c>
      <c r="AA6" s="295">
        <v>0.21805555555555556</v>
      </c>
      <c r="AB6" s="296">
        <f t="shared" si="2"/>
        <v>5</v>
      </c>
      <c r="AC6" s="297">
        <f t="shared" si="3"/>
        <v>0.34444444444444444</v>
      </c>
      <c r="AD6" s="298">
        <v>38</v>
      </c>
      <c r="AE6" s="299">
        <f t="shared" si="4"/>
        <v>118</v>
      </c>
      <c r="AF6" s="299">
        <f t="shared" si="5"/>
        <v>195</v>
      </c>
    </row>
    <row r="7" spans="1:32" x14ac:dyDescent="0.2">
      <c r="A7" s="317">
        <v>5</v>
      </c>
      <c r="B7" s="133">
        <v>2122</v>
      </c>
      <c r="C7" s="134" t="s">
        <v>97</v>
      </c>
      <c r="D7" s="134" t="s">
        <v>50</v>
      </c>
      <c r="E7" s="134" t="s">
        <v>51</v>
      </c>
      <c r="F7" s="318" t="s">
        <v>130</v>
      </c>
      <c r="G7" s="203">
        <v>20</v>
      </c>
      <c r="H7" s="204">
        <v>30</v>
      </c>
      <c r="I7" s="204">
        <v>30</v>
      </c>
      <c r="J7" s="205">
        <v>0</v>
      </c>
      <c r="K7" s="206">
        <v>105</v>
      </c>
      <c r="L7" s="140">
        <f t="shared" si="0"/>
        <v>80</v>
      </c>
      <c r="M7" s="207">
        <v>3</v>
      </c>
      <c r="N7" s="208">
        <v>7</v>
      </c>
      <c r="O7" s="208">
        <v>7</v>
      </c>
      <c r="P7" s="208">
        <v>6</v>
      </c>
      <c r="Q7" s="208">
        <v>7</v>
      </c>
      <c r="R7" s="208">
        <v>3</v>
      </c>
      <c r="S7" s="208">
        <v>7</v>
      </c>
      <c r="T7" s="208">
        <v>4</v>
      </c>
      <c r="U7" s="208">
        <v>3</v>
      </c>
      <c r="V7" s="208">
        <v>18</v>
      </c>
      <c r="W7" s="140">
        <f t="shared" si="1"/>
        <v>65</v>
      </c>
      <c r="X7" s="210">
        <v>2</v>
      </c>
      <c r="Y7" s="211">
        <v>0.12638888888888888</v>
      </c>
      <c r="Z7" s="210">
        <v>3</v>
      </c>
      <c r="AA7" s="211">
        <v>0.21805555555555556</v>
      </c>
      <c r="AB7" s="212">
        <f t="shared" si="2"/>
        <v>5</v>
      </c>
      <c r="AC7" s="300">
        <f t="shared" si="3"/>
        <v>0.34444444444444444</v>
      </c>
      <c r="AD7" s="301">
        <v>38</v>
      </c>
      <c r="AE7" s="302">
        <f t="shared" si="4"/>
        <v>118</v>
      </c>
      <c r="AF7" s="319">
        <f t="shared" si="5"/>
        <v>183</v>
      </c>
    </row>
    <row r="8" spans="1:32" x14ac:dyDescent="0.2">
      <c r="A8" s="328">
        <v>6</v>
      </c>
      <c r="B8" s="141">
        <v>1072</v>
      </c>
      <c r="C8" s="142" t="s">
        <v>44</v>
      </c>
      <c r="D8" s="142" t="s">
        <v>42</v>
      </c>
      <c r="E8" s="142" t="s">
        <v>43</v>
      </c>
      <c r="F8" s="143" t="s">
        <v>164</v>
      </c>
      <c r="G8" s="213">
        <v>20</v>
      </c>
      <c r="H8" s="214">
        <v>30</v>
      </c>
      <c r="I8" s="214">
        <v>0</v>
      </c>
      <c r="J8" s="215">
        <v>45</v>
      </c>
      <c r="K8" s="216">
        <v>120</v>
      </c>
      <c r="L8" s="148">
        <f t="shared" si="0"/>
        <v>95</v>
      </c>
      <c r="M8" s="151">
        <v>4</v>
      </c>
      <c r="N8" s="152">
        <v>6</v>
      </c>
      <c r="O8" s="152">
        <v>5</v>
      </c>
      <c r="P8" s="152">
        <v>9</v>
      </c>
      <c r="Q8" s="152">
        <v>6</v>
      </c>
      <c r="R8" s="152">
        <v>2</v>
      </c>
      <c r="S8" s="152">
        <v>8</v>
      </c>
      <c r="T8" s="152">
        <v>7</v>
      </c>
      <c r="U8" s="152">
        <v>3</v>
      </c>
      <c r="V8" s="152">
        <v>0</v>
      </c>
      <c r="W8" s="148">
        <f t="shared" si="1"/>
        <v>50</v>
      </c>
      <c r="X8" s="149">
        <v>2</v>
      </c>
      <c r="Y8" s="150">
        <v>0.16805555555555554</v>
      </c>
      <c r="Z8" s="149">
        <v>3</v>
      </c>
      <c r="AA8" s="150">
        <v>0.20416666666666669</v>
      </c>
      <c r="AB8" s="154">
        <f t="shared" si="2"/>
        <v>5</v>
      </c>
      <c r="AC8" s="303">
        <f t="shared" si="3"/>
        <v>0.37222222222222223</v>
      </c>
      <c r="AD8" s="304">
        <v>36</v>
      </c>
      <c r="AE8" s="305">
        <f t="shared" si="4"/>
        <v>131</v>
      </c>
      <c r="AF8" s="329">
        <f t="shared" si="5"/>
        <v>181</v>
      </c>
    </row>
    <row r="9" spans="1:32" x14ac:dyDescent="0.2">
      <c r="A9" s="2">
        <v>7</v>
      </c>
      <c r="B9" s="3">
        <v>1052</v>
      </c>
      <c r="C9" s="27" t="s">
        <v>40</v>
      </c>
      <c r="D9" s="27" t="s">
        <v>38</v>
      </c>
      <c r="E9" s="27" t="s">
        <v>39</v>
      </c>
      <c r="F9" s="50" t="s">
        <v>126</v>
      </c>
      <c r="G9" s="51">
        <v>20</v>
      </c>
      <c r="H9" s="52">
        <v>0</v>
      </c>
      <c r="I9" s="52">
        <v>30</v>
      </c>
      <c r="J9" s="53">
        <v>45</v>
      </c>
      <c r="K9" s="56">
        <v>120</v>
      </c>
      <c r="L9" s="44">
        <f t="shared" si="0"/>
        <v>95</v>
      </c>
      <c r="M9" s="45">
        <v>5</v>
      </c>
      <c r="N9" s="46">
        <v>2</v>
      </c>
      <c r="O9" s="46">
        <v>6</v>
      </c>
      <c r="P9" s="46">
        <v>9</v>
      </c>
      <c r="Q9" s="46">
        <v>2</v>
      </c>
      <c r="R9" s="46">
        <v>0</v>
      </c>
      <c r="S9" s="46">
        <v>11</v>
      </c>
      <c r="T9" s="46">
        <v>8</v>
      </c>
      <c r="U9" s="46">
        <v>5</v>
      </c>
      <c r="V9" s="46">
        <v>8</v>
      </c>
      <c r="W9" s="44">
        <f t="shared" si="1"/>
        <v>56</v>
      </c>
      <c r="X9" s="39">
        <v>2</v>
      </c>
      <c r="Y9" s="40">
        <v>0.3888888888888889</v>
      </c>
      <c r="Z9" s="39">
        <v>3</v>
      </c>
      <c r="AA9" s="40">
        <v>0.32500000000000001</v>
      </c>
      <c r="AB9" s="48">
        <f t="shared" si="2"/>
        <v>5</v>
      </c>
      <c r="AC9" s="228">
        <f t="shared" si="3"/>
        <v>0.71388888888888891</v>
      </c>
      <c r="AD9" s="231">
        <v>23</v>
      </c>
      <c r="AE9" s="233">
        <f t="shared" si="4"/>
        <v>118</v>
      </c>
      <c r="AF9" s="314">
        <f t="shared" si="5"/>
        <v>174</v>
      </c>
    </row>
    <row r="10" spans="1:32" x14ac:dyDescent="0.2">
      <c r="A10" s="2">
        <v>8</v>
      </c>
      <c r="B10" s="3">
        <v>1111</v>
      </c>
      <c r="C10" s="27" t="s">
        <v>49</v>
      </c>
      <c r="D10" s="27" t="s">
        <v>50</v>
      </c>
      <c r="E10" s="27" t="s">
        <v>51</v>
      </c>
      <c r="F10" s="50" t="s">
        <v>130</v>
      </c>
      <c r="G10" s="51">
        <v>0</v>
      </c>
      <c r="H10" s="52">
        <v>30</v>
      </c>
      <c r="I10" s="52">
        <v>30</v>
      </c>
      <c r="J10" s="53">
        <v>0</v>
      </c>
      <c r="K10" s="56">
        <v>120</v>
      </c>
      <c r="L10" s="44">
        <f t="shared" si="0"/>
        <v>60</v>
      </c>
      <c r="M10" s="45">
        <v>3</v>
      </c>
      <c r="N10" s="46">
        <v>11</v>
      </c>
      <c r="O10" s="46">
        <v>7</v>
      </c>
      <c r="P10" s="46">
        <v>7</v>
      </c>
      <c r="Q10" s="46">
        <v>7</v>
      </c>
      <c r="R10" s="46">
        <v>2</v>
      </c>
      <c r="S10" s="46">
        <v>12</v>
      </c>
      <c r="T10" s="46">
        <v>8</v>
      </c>
      <c r="U10" s="46">
        <v>4</v>
      </c>
      <c r="V10" s="46">
        <v>20</v>
      </c>
      <c r="W10" s="44">
        <f t="shared" si="1"/>
        <v>81</v>
      </c>
      <c r="X10" s="39">
        <v>2</v>
      </c>
      <c r="Y10" s="40">
        <v>0.20069444444444443</v>
      </c>
      <c r="Z10" s="39">
        <v>3</v>
      </c>
      <c r="AA10" s="40">
        <v>0.24166666666666667</v>
      </c>
      <c r="AB10" s="48">
        <f t="shared" si="2"/>
        <v>5</v>
      </c>
      <c r="AC10" s="228">
        <f t="shared" si="3"/>
        <v>0.44236111111111109</v>
      </c>
      <c r="AD10" s="231">
        <v>32</v>
      </c>
      <c r="AE10" s="233">
        <f t="shared" si="4"/>
        <v>92</v>
      </c>
      <c r="AF10" s="314">
        <f t="shared" si="5"/>
        <v>173</v>
      </c>
    </row>
    <row r="11" spans="1:32" x14ac:dyDescent="0.2">
      <c r="A11" s="2">
        <v>9</v>
      </c>
      <c r="B11" s="3">
        <v>2211</v>
      </c>
      <c r="C11" s="27" t="s">
        <v>110</v>
      </c>
      <c r="D11" s="27" t="s">
        <v>111</v>
      </c>
      <c r="E11" s="27" t="s">
        <v>112</v>
      </c>
      <c r="F11" s="50" t="s">
        <v>140</v>
      </c>
      <c r="G11" s="51">
        <v>20</v>
      </c>
      <c r="H11" s="52">
        <v>0</v>
      </c>
      <c r="I11" s="52">
        <v>30</v>
      </c>
      <c r="J11" s="53">
        <v>0</v>
      </c>
      <c r="K11" s="56">
        <v>65</v>
      </c>
      <c r="L11" s="44">
        <f t="shared" si="0"/>
        <v>50</v>
      </c>
      <c r="M11" s="45">
        <v>10</v>
      </c>
      <c r="N11" s="46">
        <v>9</v>
      </c>
      <c r="O11" s="46">
        <v>7</v>
      </c>
      <c r="P11" s="46">
        <v>7</v>
      </c>
      <c r="Q11" s="46">
        <v>6</v>
      </c>
      <c r="R11" s="46">
        <v>0</v>
      </c>
      <c r="S11" s="46">
        <v>6</v>
      </c>
      <c r="T11" s="46">
        <v>5</v>
      </c>
      <c r="U11" s="46">
        <v>5</v>
      </c>
      <c r="V11" s="46">
        <v>20</v>
      </c>
      <c r="W11" s="44">
        <f t="shared" si="1"/>
        <v>75</v>
      </c>
      <c r="X11" s="39">
        <v>2</v>
      </c>
      <c r="Y11" s="40">
        <v>0.1875</v>
      </c>
      <c r="Z11" s="39">
        <v>3</v>
      </c>
      <c r="AA11" s="40">
        <v>0.16666666666666666</v>
      </c>
      <c r="AB11" s="48">
        <f t="shared" si="2"/>
        <v>5</v>
      </c>
      <c r="AC11" s="228">
        <f t="shared" si="3"/>
        <v>0.35416666666666663</v>
      </c>
      <c r="AD11" s="231">
        <v>37</v>
      </c>
      <c r="AE11" s="233">
        <f t="shared" si="4"/>
        <v>87</v>
      </c>
      <c r="AF11" s="314">
        <f t="shared" si="5"/>
        <v>162</v>
      </c>
    </row>
    <row r="12" spans="1:32" x14ac:dyDescent="0.2">
      <c r="A12" s="2">
        <v>10</v>
      </c>
      <c r="B12" s="3">
        <v>2021</v>
      </c>
      <c r="C12" s="27" t="s">
        <v>86</v>
      </c>
      <c r="D12" s="27" t="s">
        <v>30</v>
      </c>
      <c r="E12" s="27" t="s">
        <v>31</v>
      </c>
      <c r="F12" s="50" t="s">
        <v>143</v>
      </c>
      <c r="G12" s="51">
        <v>20</v>
      </c>
      <c r="H12" s="52">
        <v>0</v>
      </c>
      <c r="I12" s="52">
        <v>0</v>
      </c>
      <c r="J12" s="53">
        <v>45</v>
      </c>
      <c r="K12" s="56">
        <v>117</v>
      </c>
      <c r="L12" s="44">
        <f t="shared" si="0"/>
        <v>65</v>
      </c>
      <c r="M12" s="45">
        <v>5</v>
      </c>
      <c r="N12" s="46">
        <v>4</v>
      </c>
      <c r="O12" s="46">
        <v>7</v>
      </c>
      <c r="P12" s="46">
        <v>6</v>
      </c>
      <c r="Q12" s="46">
        <v>6</v>
      </c>
      <c r="R12" s="46">
        <v>0</v>
      </c>
      <c r="S12" s="46">
        <v>7</v>
      </c>
      <c r="T12" s="46">
        <v>4</v>
      </c>
      <c r="U12" s="46">
        <v>5</v>
      </c>
      <c r="V12" s="46">
        <v>20</v>
      </c>
      <c r="W12" s="44">
        <f t="shared" si="1"/>
        <v>64</v>
      </c>
      <c r="X12" s="39">
        <v>2</v>
      </c>
      <c r="Y12" s="40">
        <v>0.31805555555555554</v>
      </c>
      <c r="Z12" s="39">
        <v>3</v>
      </c>
      <c r="AA12" s="40">
        <v>0.15</v>
      </c>
      <c r="AB12" s="48">
        <f t="shared" si="2"/>
        <v>5</v>
      </c>
      <c r="AC12" s="228">
        <f t="shared" si="3"/>
        <v>0.46805555555555556</v>
      </c>
      <c r="AD12" s="231">
        <v>31</v>
      </c>
      <c r="AE12" s="233">
        <f t="shared" si="4"/>
        <v>96</v>
      </c>
      <c r="AF12" s="314">
        <f t="shared" si="5"/>
        <v>160</v>
      </c>
    </row>
    <row r="13" spans="1:32" x14ac:dyDescent="0.2">
      <c r="A13" s="2">
        <v>11</v>
      </c>
      <c r="B13" s="3">
        <v>2061</v>
      </c>
      <c r="C13" s="27" t="s">
        <v>90</v>
      </c>
      <c r="D13" s="27" t="s">
        <v>38</v>
      </c>
      <c r="E13" s="27" t="s">
        <v>39</v>
      </c>
      <c r="F13" s="50" t="s">
        <v>126</v>
      </c>
      <c r="G13" s="51">
        <v>20</v>
      </c>
      <c r="H13" s="52">
        <v>0</v>
      </c>
      <c r="I13" s="52">
        <v>30</v>
      </c>
      <c r="J13" s="53">
        <v>0</v>
      </c>
      <c r="K13" s="56">
        <v>80</v>
      </c>
      <c r="L13" s="44">
        <f t="shared" si="0"/>
        <v>50</v>
      </c>
      <c r="M13" s="45">
        <v>5</v>
      </c>
      <c r="N13" s="46">
        <v>7</v>
      </c>
      <c r="O13" s="46">
        <v>7</v>
      </c>
      <c r="P13" s="46">
        <v>7</v>
      </c>
      <c r="Q13" s="46">
        <v>4</v>
      </c>
      <c r="R13" s="46">
        <v>2</v>
      </c>
      <c r="S13" s="46">
        <v>6</v>
      </c>
      <c r="T13" s="46">
        <v>6</v>
      </c>
      <c r="U13" s="46">
        <v>7</v>
      </c>
      <c r="V13" s="46">
        <v>20</v>
      </c>
      <c r="W13" s="44">
        <f t="shared" si="1"/>
        <v>71</v>
      </c>
      <c r="X13" s="39">
        <v>2</v>
      </c>
      <c r="Y13" s="40">
        <v>6.5277777777777782E-2</v>
      </c>
      <c r="Z13" s="39">
        <v>3</v>
      </c>
      <c r="AA13" s="40">
        <v>0.36388888888888887</v>
      </c>
      <c r="AB13" s="48">
        <f t="shared" si="2"/>
        <v>5</v>
      </c>
      <c r="AC13" s="228">
        <f t="shared" si="3"/>
        <v>0.42916666666666664</v>
      </c>
      <c r="AD13" s="231">
        <v>33</v>
      </c>
      <c r="AE13" s="233">
        <f t="shared" si="4"/>
        <v>83</v>
      </c>
      <c r="AF13" s="314">
        <f t="shared" si="5"/>
        <v>154</v>
      </c>
    </row>
    <row r="14" spans="1:32" x14ac:dyDescent="0.2">
      <c r="A14" s="2">
        <v>12</v>
      </c>
      <c r="B14" s="3">
        <v>1112</v>
      </c>
      <c r="C14" s="27" t="s">
        <v>52</v>
      </c>
      <c r="D14" s="27" t="s">
        <v>50</v>
      </c>
      <c r="E14" s="27" t="s">
        <v>51</v>
      </c>
      <c r="F14" s="50" t="s">
        <v>130</v>
      </c>
      <c r="G14" s="51">
        <v>0</v>
      </c>
      <c r="H14" s="52">
        <v>30</v>
      </c>
      <c r="I14" s="52">
        <v>30</v>
      </c>
      <c r="J14" s="53">
        <v>0</v>
      </c>
      <c r="K14" s="56">
        <v>120</v>
      </c>
      <c r="L14" s="44">
        <f t="shared" si="0"/>
        <v>60</v>
      </c>
      <c r="M14" s="45">
        <v>5</v>
      </c>
      <c r="N14" s="46">
        <v>7</v>
      </c>
      <c r="O14" s="46">
        <v>5</v>
      </c>
      <c r="P14" s="46">
        <v>7</v>
      </c>
      <c r="Q14" s="46">
        <v>6</v>
      </c>
      <c r="R14" s="46">
        <v>0</v>
      </c>
      <c r="S14" s="46">
        <v>4</v>
      </c>
      <c r="T14" s="46">
        <v>7</v>
      </c>
      <c r="U14" s="46">
        <v>2</v>
      </c>
      <c r="V14" s="46">
        <v>19</v>
      </c>
      <c r="W14" s="44">
        <f t="shared" si="1"/>
        <v>62</v>
      </c>
      <c r="X14" s="39">
        <v>2</v>
      </c>
      <c r="Y14" s="40">
        <v>0.20069444444444443</v>
      </c>
      <c r="Z14" s="39">
        <v>3</v>
      </c>
      <c r="AA14" s="40">
        <v>0.24166666666666667</v>
      </c>
      <c r="AB14" s="48">
        <f t="shared" si="2"/>
        <v>5</v>
      </c>
      <c r="AC14" s="228">
        <f t="shared" si="3"/>
        <v>0.44236111111111109</v>
      </c>
      <c r="AD14" s="231">
        <v>32</v>
      </c>
      <c r="AE14" s="233">
        <f t="shared" si="4"/>
        <v>92</v>
      </c>
      <c r="AF14" s="314">
        <f t="shared" si="5"/>
        <v>154</v>
      </c>
    </row>
    <row r="15" spans="1:32" x14ac:dyDescent="0.2">
      <c r="A15" s="2">
        <v>13</v>
      </c>
      <c r="B15" s="3">
        <v>2022</v>
      </c>
      <c r="C15" s="27" t="s">
        <v>87</v>
      </c>
      <c r="D15" s="27" t="s">
        <v>30</v>
      </c>
      <c r="E15" s="27" t="s">
        <v>31</v>
      </c>
      <c r="F15" s="50" t="s">
        <v>143</v>
      </c>
      <c r="G15" s="51">
        <v>20</v>
      </c>
      <c r="H15" s="52">
        <v>0</v>
      </c>
      <c r="I15" s="52">
        <v>0</v>
      </c>
      <c r="J15" s="53">
        <v>45</v>
      </c>
      <c r="K15" s="56">
        <v>117</v>
      </c>
      <c r="L15" s="44">
        <f t="shared" si="0"/>
        <v>65</v>
      </c>
      <c r="M15" s="45">
        <v>6</v>
      </c>
      <c r="N15" s="46">
        <v>2</v>
      </c>
      <c r="O15" s="46">
        <v>7</v>
      </c>
      <c r="P15" s="46">
        <v>9</v>
      </c>
      <c r="Q15" s="46">
        <v>10</v>
      </c>
      <c r="R15" s="46">
        <v>0</v>
      </c>
      <c r="S15" s="46">
        <v>5</v>
      </c>
      <c r="T15" s="46">
        <v>7</v>
      </c>
      <c r="U15" s="46">
        <v>3</v>
      </c>
      <c r="V15" s="46">
        <v>9</v>
      </c>
      <c r="W15" s="44">
        <f t="shared" si="1"/>
        <v>58</v>
      </c>
      <c r="X15" s="39">
        <v>2</v>
      </c>
      <c r="Y15" s="40">
        <v>0.31805555555555554</v>
      </c>
      <c r="Z15" s="39">
        <v>3</v>
      </c>
      <c r="AA15" s="40">
        <v>0.15</v>
      </c>
      <c r="AB15" s="48">
        <f t="shared" si="2"/>
        <v>5</v>
      </c>
      <c r="AC15" s="228">
        <f t="shared" si="3"/>
        <v>0.46805555555555556</v>
      </c>
      <c r="AD15" s="231">
        <v>31</v>
      </c>
      <c r="AE15" s="233">
        <f t="shared" si="4"/>
        <v>96</v>
      </c>
      <c r="AF15" s="314">
        <f t="shared" si="5"/>
        <v>154</v>
      </c>
    </row>
    <row r="16" spans="1:32" x14ac:dyDescent="0.2">
      <c r="A16" s="2">
        <v>14</v>
      </c>
      <c r="B16" s="3">
        <v>1051</v>
      </c>
      <c r="C16" s="27" t="s">
        <v>37</v>
      </c>
      <c r="D16" s="27" t="s">
        <v>38</v>
      </c>
      <c r="E16" s="27" t="s">
        <v>39</v>
      </c>
      <c r="F16" s="50" t="s">
        <v>126</v>
      </c>
      <c r="G16" s="51">
        <v>20</v>
      </c>
      <c r="H16" s="52">
        <v>0</v>
      </c>
      <c r="I16" s="52">
        <v>30</v>
      </c>
      <c r="J16" s="53">
        <v>45</v>
      </c>
      <c r="K16" s="56">
        <v>120</v>
      </c>
      <c r="L16" s="44">
        <f t="shared" si="0"/>
        <v>95</v>
      </c>
      <c r="M16" s="45">
        <v>5</v>
      </c>
      <c r="N16" s="46">
        <v>1</v>
      </c>
      <c r="O16" s="46">
        <v>5</v>
      </c>
      <c r="P16" s="46">
        <v>4</v>
      </c>
      <c r="Q16" s="46">
        <v>2</v>
      </c>
      <c r="R16" s="46">
        <v>0</v>
      </c>
      <c r="S16" s="46">
        <v>5</v>
      </c>
      <c r="T16" s="46">
        <v>4</v>
      </c>
      <c r="U16" s="46">
        <v>0</v>
      </c>
      <c r="V16" s="46">
        <v>8</v>
      </c>
      <c r="W16" s="44">
        <f t="shared" si="1"/>
        <v>34</v>
      </c>
      <c r="X16" s="39">
        <v>2</v>
      </c>
      <c r="Y16" s="40">
        <v>0.3888888888888889</v>
      </c>
      <c r="Z16" s="39">
        <v>3</v>
      </c>
      <c r="AA16" s="40">
        <v>0.32500000000000001</v>
      </c>
      <c r="AB16" s="48">
        <f t="shared" si="2"/>
        <v>5</v>
      </c>
      <c r="AC16" s="228">
        <f t="shared" si="3"/>
        <v>0.71388888888888891</v>
      </c>
      <c r="AD16" s="231">
        <v>23</v>
      </c>
      <c r="AE16" s="233">
        <f t="shared" si="4"/>
        <v>118</v>
      </c>
      <c r="AF16" s="314">
        <f t="shared" si="5"/>
        <v>152</v>
      </c>
    </row>
    <row r="17" spans="1:32" x14ac:dyDescent="0.2">
      <c r="A17" s="2">
        <v>15</v>
      </c>
      <c r="B17" s="3">
        <v>2202</v>
      </c>
      <c r="C17" s="27" t="s">
        <v>109</v>
      </c>
      <c r="D17" s="27" t="s">
        <v>107</v>
      </c>
      <c r="E17" s="27" t="s">
        <v>108</v>
      </c>
      <c r="F17" s="50" t="s">
        <v>134</v>
      </c>
      <c r="G17" s="51">
        <v>20</v>
      </c>
      <c r="H17" s="52">
        <v>0</v>
      </c>
      <c r="I17" s="52">
        <v>0</v>
      </c>
      <c r="J17" s="53">
        <v>45</v>
      </c>
      <c r="K17" s="54">
        <v>120</v>
      </c>
      <c r="L17" s="44">
        <f t="shared" si="0"/>
        <v>65</v>
      </c>
      <c r="M17" s="45">
        <v>4</v>
      </c>
      <c r="N17" s="46">
        <v>4</v>
      </c>
      <c r="O17" s="46">
        <v>7</v>
      </c>
      <c r="P17" s="46">
        <v>6</v>
      </c>
      <c r="Q17" s="46">
        <v>5</v>
      </c>
      <c r="R17" s="46">
        <v>2</v>
      </c>
      <c r="S17" s="46">
        <v>7</v>
      </c>
      <c r="T17" s="46">
        <v>5</v>
      </c>
      <c r="U17" s="46">
        <v>3</v>
      </c>
      <c r="V17" s="46">
        <v>12</v>
      </c>
      <c r="W17" s="44">
        <f t="shared" si="1"/>
        <v>55</v>
      </c>
      <c r="X17" s="39">
        <v>2</v>
      </c>
      <c r="Y17" s="40">
        <v>0.41666666666666669</v>
      </c>
      <c r="Z17" s="39">
        <v>3</v>
      </c>
      <c r="AA17" s="40">
        <v>0.19097222222222221</v>
      </c>
      <c r="AB17" s="48">
        <f t="shared" si="2"/>
        <v>5</v>
      </c>
      <c r="AC17" s="228">
        <f t="shared" si="3"/>
        <v>0.60763888888888884</v>
      </c>
      <c r="AD17" s="231">
        <v>25</v>
      </c>
      <c r="AE17" s="233">
        <f t="shared" si="4"/>
        <v>90</v>
      </c>
      <c r="AF17" s="314">
        <f t="shared" si="5"/>
        <v>145</v>
      </c>
    </row>
    <row r="18" spans="1:32" x14ac:dyDescent="0.2">
      <c r="A18" s="2">
        <v>16</v>
      </c>
      <c r="B18" s="3">
        <v>2062</v>
      </c>
      <c r="C18" s="27" t="s">
        <v>91</v>
      </c>
      <c r="D18" s="27" t="s">
        <v>38</v>
      </c>
      <c r="E18" s="27" t="s">
        <v>39</v>
      </c>
      <c r="F18" s="50" t="s">
        <v>126</v>
      </c>
      <c r="G18" s="51">
        <v>20</v>
      </c>
      <c r="H18" s="52">
        <v>0</v>
      </c>
      <c r="I18" s="52">
        <v>30</v>
      </c>
      <c r="J18" s="53">
        <v>0</v>
      </c>
      <c r="K18" s="54">
        <v>80</v>
      </c>
      <c r="L18" s="44">
        <f t="shared" si="0"/>
        <v>50</v>
      </c>
      <c r="M18" s="45">
        <v>4</v>
      </c>
      <c r="N18" s="46">
        <v>1</v>
      </c>
      <c r="O18" s="46">
        <v>7</v>
      </c>
      <c r="P18" s="46">
        <v>6</v>
      </c>
      <c r="Q18" s="46">
        <v>4</v>
      </c>
      <c r="R18" s="46">
        <v>3</v>
      </c>
      <c r="S18" s="46">
        <v>5</v>
      </c>
      <c r="T18" s="46">
        <v>6</v>
      </c>
      <c r="U18" s="46">
        <v>4</v>
      </c>
      <c r="V18" s="46">
        <v>20</v>
      </c>
      <c r="W18" s="44">
        <f t="shared" si="1"/>
        <v>60</v>
      </c>
      <c r="X18" s="39">
        <v>2</v>
      </c>
      <c r="Y18" s="40">
        <v>6.5277777777777782E-2</v>
      </c>
      <c r="Z18" s="39">
        <v>3</v>
      </c>
      <c r="AA18" s="40">
        <v>0.36388888888888887</v>
      </c>
      <c r="AB18" s="48">
        <f t="shared" si="2"/>
        <v>5</v>
      </c>
      <c r="AC18" s="228">
        <f t="shared" si="3"/>
        <v>0.42916666666666664</v>
      </c>
      <c r="AD18" s="231">
        <v>33</v>
      </c>
      <c r="AE18" s="233">
        <f t="shared" si="4"/>
        <v>83</v>
      </c>
      <c r="AF18" s="314">
        <f t="shared" si="5"/>
        <v>143</v>
      </c>
    </row>
    <row r="19" spans="1:32" x14ac:dyDescent="0.2">
      <c r="A19" s="2">
        <v>17</v>
      </c>
      <c r="B19" s="3">
        <v>2201</v>
      </c>
      <c r="C19" s="27" t="s">
        <v>106</v>
      </c>
      <c r="D19" s="27" t="s">
        <v>107</v>
      </c>
      <c r="E19" s="27" t="s">
        <v>108</v>
      </c>
      <c r="F19" s="50" t="s">
        <v>134</v>
      </c>
      <c r="G19" s="51">
        <v>20</v>
      </c>
      <c r="H19" s="52">
        <v>0</v>
      </c>
      <c r="I19" s="52">
        <v>0</v>
      </c>
      <c r="J19" s="53">
        <v>45</v>
      </c>
      <c r="K19" s="56">
        <v>120</v>
      </c>
      <c r="L19" s="44">
        <f t="shared" si="0"/>
        <v>65</v>
      </c>
      <c r="M19" s="45">
        <v>6</v>
      </c>
      <c r="N19" s="46">
        <v>5</v>
      </c>
      <c r="O19" s="46">
        <v>7</v>
      </c>
      <c r="P19" s="46">
        <v>3</v>
      </c>
      <c r="Q19" s="46">
        <v>4</v>
      </c>
      <c r="R19" s="46">
        <v>0</v>
      </c>
      <c r="S19" s="46">
        <v>7</v>
      </c>
      <c r="T19" s="46">
        <v>6</v>
      </c>
      <c r="U19" s="46">
        <v>6</v>
      </c>
      <c r="V19" s="46">
        <v>8</v>
      </c>
      <c r="W19" s="44">
        <f t="shared" si="1"/>
        <v>52</v>
      </c>
      <c r="X19" s="39">
        <v>2</v>
      </c>
      <c r="Y19" s="40">
        <v>0.41666666666666669</v>
      </c>
      <c r="Z19" s="39">
        <v>3</v>
      </c>
      <c r="AA19" s="40">
        <v>0.19097222222222221</v>
      </c>
      <c r="AB19" s="48">
        <f t="shared" si="2"/>
        <v>5</v>
      </c>
      <c r="AC19" s="228">
        <f t="shared" si="3"/>
        <v>0.60763888888888884</v>
      </c>
      <c r="AD19" s="231">
        <v>25</v>
      </c>
      <c r="AE19" s="233">
        <f t="shared" si="4"/>
        <v>90</v>
      </c>
      <c r="AF19" s="314">
        <f t="shared" si="5"/>
        <v>142</v>
      </c>
    </row>
    <row r="20" spans="1:32" x14ac:dyDescent="0.2">
      <c r="A20" s="2">
        <v>18</v>
      </c>
      <c r="B20" s="3">
        <v>2212</v>
      </c>
      <c r="C20" s="27" t="s">
        <v>113</v>
      </c>
      <c r="D20" s="27" t="s">
        <v>111</v>
      </c>
      <c r="E20" s="27" t="s">
        <v>112</v>
      </c>
      <c r="F20" s="50" t="s">
        <v>140</v>
      </c>
      <c r="G20" s="51">
        <v>20</v>
      </c>
      <c r="H20" s="52">
        <v>0</v>
      </c>
      <c r="I20" s="52">
        <v>30</v>
      </c>
      <c r="J20" s="53">
        <v>0</v>
      </c>
      <c r="K20" s="56">
        <v>65</v>
      </c>
      <c r="L20" s="44">
        <f t="shared" si="0"/>
        <v>50</v>
      </c>
      <c r="M20" s="45">
        <v>8</v>
      </c>
      <c r="N20" s="46">
        <v>3</v>
      </c>
      <c r="O20" s="46">
        <v>7</v>
      </c>
      <c r="P20" s="46">
        <v>7</v>
      </c>
      <c r="Q20" s="46">
        <v>4</v>
      </c>
      <c r="R20" s="46">
        <v>0</v>
      </c>
      <c r="S20" s="46">
        <v>7</v>
      </c>
      <c r="T20" s="46">
        <v>6</v>
      </c>
      <c r="U20" s="46">
        <v>4</v>
      </c>
      <c r="V20" s="46">
        <v>8</v>
      </c>
      <c r="W20" s="44">
        <f t="shared" si="1"/>
        <v>54</v>
      </c>
      <c r="X20" s="39">
        <v>2</v>
      </c>
      <c r="Y20" s="40">
        <v>0.1875</v>
      </c>
      <c r="Z20" s="39">
        <v>3</v>
      </c>
      <c r="AA20" s="40">
        <v>0.16666666666666666</v>
      </c>
      <c r="AB20" s="48">
        <f t="shared" si="2"/>
        <v>5</v>
      </c>
      <c r="AC20" s="228">
        <f t="shared" si="3"/>
        <v>0.35416666666666663</v>
      </c>
      <c r="AD20" s="231">
        <v>37</v>
      </c>
      <c r="AE20" s="233">
        <f t="shared" si="4"/>
        <v>87</v>
      </c>
      <c r="AF20" s="314">
        <f t="shared" si="5"/>
        <v>141</v>
      </c>
    </row>
    <row r="21" spans="1:32" x14ac:dyDescent="0.2">
      <c r="A21" s="2">
        <v>19</v>
      </c>
      <c r="B21" s="3">
        <v>1092</v>
      </c>
      <c r="C21" s="27" t="s">
        <v>48</v>
      </c>
      <c r="D21" s="27" t="s">
        <v>46</v>
      </c>
      <c r="E21" s="27" t="s">
        <v>47</v>
      </c>
      <c r="F21" s="50" t="s">
        <v>132</v>
      </c>
      <c r="G21" s="51">
        <v>20</v>
      </c>
      <c r="H21" s="52">
        <v>0</v>
      </c>
      <c r="I21" s="52">
        <v>30</v>
      </c>
      <c r="J21" s="53">
        <v>0</v>
      </c>
      <c r="K21" s="56">
        <v>100</v>
      </c>
      <c r="L21" s="44">
        <f t="shared" si="0"/>
        <v>50</v>
      </c>
      <c r="M21" s="45">
        <v>4</v>
      </c>
      <c r="N21" s="46">
        <v>3</v>
      </c>
      <c r="O21" s="46">
        <v>4</v>
      </c>
      <c r="P21" s="46">
        <v>5</v>
      </c>
      <c r="Q21" s="46">
        <v>4</v>
      </c>
      <c r="R21" s="46">
        <v>2</v>
      </c>
      <c r="S21" s="46">
        <v>2</v>
      </c>
      <c r="T21" s="46">
        <v>5</v>
      </c>
      <c r="U21" s="46">
        <v>1</v>
      </c>
      <c r="V21" s="46">
        <v>20</v>
      </c>
      <c r="W21" s="44">
        <f t="shared" si="1"/>
        <v>50</v>
      </c>
      <c r="X21" s="39">
        <v>2</v>
      </c>
      <c r="Y21" s="40">
        <v>6.5972222222222224E-2</v>
      </c>
      <c r="Z21" s="39">
        <v>3</v>
      </c>
      <c r="AA21" s="40">
        <v>0.22569444444444445</v>
      </c>
      <c r="AB21" s="48">
        <f t="shared" si="2"/>
        <v>5</v>
      </c>
      <c r="AC21" s="228">
        <f t="shared" si="3"/>
        <v>0.29166666666666669</v>
      </c>
      <c r="AD21" s="231">
        <v>40</v>
      </c>
      <c r="AE21" s="233">
        <f t="shared" si="4"/>
        <v>90</v>
      </c>
      <c r="AF21" s="314">
        <f t="shared" si="5"/>
        <v>140</v>
      </c>
    </row>
    <row r="22" spans="1:32" x14ac:dyDescent="0.2">
      <c r="A22" s="2">
        <v>20</v>
      </c>
      <c r="B22" s="3">
        <v>2081</v>
      </c>
      <c r="C22" s="27" t="s">
        <v>92</v>
      </c>
      <c r="D22" s="27" t="s">
        <v>42</v>
      </c>
      <c r="E22" s="27" t="s">
        <v>43</v>
      </c>
      <c r="F22" s="55" t="s">
        <v>164</v>
      </c>
      <c r="G22" s="51">
        <v>20</v>
      </c>
      <c r="H22" s="52">
        <v>0</v>
      </c>
      <c r="I22" s="52">
        <v>30</v>
      </c>
      <c r="J22" s="53">
        <v>0</v>
      </c>
      <c r="K22" s="56">
        <v>60</v>
      </c>
      <c r="L22" s="44">
        <f t="shared" si="0"/>
        <v>50</v>
      </c>
      <c r="M22" s="45">
        <v>5</v>
      </c>
      <c r="N22" s="46">
        <v>7</v>
      </c>
      <c r="O22" s="46">
        <v>7</v>
      </c>
      <c r="P22" s="46">
        <v>5</v>
      </c>
      <c r="Q22" s="46">
        <v>9</v>
      </c>
      <c r="R22" s="46">
        <v>0</v>
      </c>
      <c r="S22" s="46">
        <v>4</v>
      </c>
      <c r="T22" s="46">
        <v>4</v>
      </c>
      <c r="U22" s="46">
        <v>5</v>
      </c>
      <c r="V22" s="46">
        <v>14</v>
      </c>
      <c r="W22" s="44">
        <f t="shared" si="1"/>
        <v>60</v>
      </c>
      <c r="X22" s="39">
        <v>2</v>
      </c>
      <c r="Y22" s="40">
        <v>0.19236111111111112</v>
      </c>
      <c r="Z22" s="39">
        <v>3</v>
      </c>
      <c r="AA22" s="40">
        <v>0.31458333333333333</v>
      </c>
      <c r="AB22" s="48">
        <f t="shared" si="2"/>
        <v>5</v>
      </c>
      <c r="AC22" s="228">
        <f t="shared" si="3"/>
        <v>0.50694444444444442</v>
      </c>
      <c r="AD22" s="231">
        <v>29</v>
      </c>
      <c r="AE22" s="233">
        <f t="shared" si="4"/>
        <v>79</v>
      </c>
      <c r="AF22" s="314">
        <f t="shared" si="5"/>
        <v>139</v>
      </c>
    </row>
    <row r="23" spans="1:32" x14ac:dyDescent="0.2">
      <c r="A23" s="2">
        <v>21</v>
      </c>
      <c r="B23" s="3">
        <v>1091</v>
      </c>
      <c r="C23" s="27" t="s">
        <v>45</v>
      </c>
      <c r="D23" s="27" t="s">
        <v>46</v>
      </c>
      <c r="E23" s="27" t="s">
        <v>47</v>
      </c>
      <c r="F23" s="50" t="s">
        <v>132</v>
      </c>
      <c r="G23" s="51">
        <v>20</v>
      </c>
      <c r="H23" s="52">
        <v>0</v>
      </c>
      <c r="I23" s="52">
        <v>30</v>
      </c>
      <c r="J23" s="53">
        <v>0</v>
      </c>
      <c r="K23" s="56">
        <v>100</v>
      </c>
      <c r="L23" s="44">
        <f t="shared" si="0"/>
        <v>50</v>
      </c>
      <c r="M23" s="45">
        <v>6</v>
      </c>
      <c r="N23" s="46">
        <v>1</v>
      </c>
      <c r="O23" s="46">
        <v>4</v>
      </c>
      <c r="P23" s="46">
        <v>5</v>
      </c>
      <c r="Q23" s="46">
        <v>4</v>
      </c>
      <c r="R23" s="46">
        <v>0</v>
      </c>
      <c r="S23" s="46">
        <v>4</v>
      </c>
      <c r="T23" s="46">
        <v>8</v>
      </c>
      <c r="U23" s="46">
        <v>0</v>
      </c>
      <c r="V23" s="46">
        <v>0</v>
      </c>
      <c r="W23" s="44">
        <f t="shared" si="1"/>
        <v>32</v>
      </c>
      <c r="X23" s="39">
        <v>2</v>
      </c>
      <c r="Y23" s="40">
        <v>6.5972222222222224E-2</v>
      </c>
      <c r="Z23" s="39">
        <v>3</v>
      </c>
      <c r="AA23" s="40">
        <v>0.22569444444444445</v>
      </c>
      <c r="AB23" s="48">
        <f t="shared" si="2"/>
        <v>5</v>
      </c>
      <c r="AC23" s="228">
        <f t="shared" si="3"/>
        <v>0.29166666666666669</v>
      </c>
      <c r="AD23" s="231">
        <v>40</v>
      </c>
      <c r="AE23" s="233">
        <f t="shared" si="4"/>
        <v>90</v>
      </c>
      <c r="AF23" s="314">
        <f t="shared" si="5"/>
        <v>122</v>
      </c>
    </row>
    <row r="24" spans="1:32" x14ac:dyDescent="0.2">
      <c r="A24" s="2">
        <v>22</v>
      </c>
      <c r="B24" s="3">
        <v>2082</v>
      </c>
      <c r="C24" s="27" t="s">
        <v>93</v>
      </c>
      <c r="D24" s="27" t="s">
        <v>42</v>
      </c>
      <c r="E24" s="27" t="s">
        <v>43</v>
      </c>
      <c r="F24" s="55" t="s">
        <v>164</v>
      </c>
      <c r="G24" s="51">
        <v>20</v>
      </c>
      <c r="H24" s="52">
        <v>0</v>
      </c>
      <c r="I24" s="52">
        <v>30</v>
      </c>
      <c r="J24" s="53">
        <v>0</v>
      </c>
      <c r="K24" s="56">
        <v>60</v>
      </c>
      <c r="L24" s="44">
        <f t="shared" si="0"/>
        <v>50</v>
      </c>
      <c r="M24" s="45">
        <v>4</v>
      </c>
      <c r="N24" s="46">
        <v>2</v>
      </c>
      <c r="O24" s="46">
        <v>5</v>
      </c>
      <c r="P24" s="46">
        <v>4</v>
      </c>
      <c r="Q24" s="46">
        <v>3</v>
      </c>
      <c r="R24" s="46">
        <v>0</v>
      </c>
      <c r="S24" s="46">
        <v>3</v>
      </c>
      <c r="T24" s="46">
        <v>5</v>
      </c>
      <c r="U24" s="46">
        <v>4</v>
      </c>
      <c r="V24" s="46">
        <v>12</v>
      </c>
      <c r="W24" s="44">
        <f t="shared" si="1"/>
        <v>42</v>
      </c>
      <c r="X24" s="39">
        <v>2</v>
      </c>
      <c r="Y24" s="40">
        <v>0.19236111111111112</v>
      </c>
      <c r="Z24" s="39">
        <v>3</v>
      </c>
      <c r="AA24" s="40">
        <v>0.31458333333333333</v>
      </c>
      <c r="AB24" s="48">
        <f t="shared" si="2"/>
        <v>5</v>
      </c>
      <c r="AC24" s="228">
        <f t="shared" si="3"/>
        <v>0.50694444444444442</v>
      </c>
      <c r="AD24" s="231">
        <v>29</v>
      </c>
      <c r="AE24" s="233">
        <f t="shared" si="4"/>
        <v>79</v>
      </c>
      <c r="AF24" s="314">
        <f t="shared" si="5"/>
        <v>121</v>
      </c>
    </row>
    <row r="25" spans="1:32" x14ac:dyDescent="0.2">
      <c r="A25" s="2">
        <v>23</v>
      </c>
      <c r="B25" s="3">
        <v>1032</v>
      </c>
      <c r="C25" s="27" t="s">
        <v>36</v>
      </c>
      <c r="D25" s="27" t="s">
        <v>34</v>
      </c>
      <c r="E25" s="27" t="s">
        <v>35</v>
      </c>
      <c r="F25" s="50" t="s">
        <v>129</v>
      </c>
      <c r="G25" s="51">
        <v>20</v>
      </c>
      <c r="H25" s="52">
        <v>0</v>
      </c>
      <c r="I25" s="52">
        <v>30</v>
      </c>
      <c r="J25" s="53">
        <v>0</v>
      </c>
      <c r="K25" s="56">
        <v>105</v>
      </c>
      <c r="L25" s="44">
        <f t="shared" si="0"/>
        <v>50</v>
      </c>
      <c r="M25" s="45">
        <v>3</v>
      </c>
      <c r="N25" s="46">
        <v>0</v>
      </c>
      <c r="O25" s="46">
        <v>3</v>
      </c>
      <c r="P25" s="46">
        <v>4</v>
      </c>
      <c r="Q25" s="46">
        <v>6</v>
      </c>
      <c r="R25" s="46">
        <v>0</v>
      </c>
      <c r="S25" s="46">
        <v>7</v>
      </c>
      <c r="T25" s="46">
        <v>8</v>
      </c>
      <c r="U25" s="46">
        <v>1</v>
      </c>
      <c r="V25" s="46">
        <v>8</v>
      </c>
      <c r="W25" s="44">
        <f t="shared" si="1"/>
        <v>40</v>
      </c>
      <c r="X25" s="39">
        <v>2</v>
      </c>
      <c r="Y25" s="40">
        <v>0.17569444444444446</v>
      </c>
      <c r="Z25" s="39">
        <v>3</v>
      </c>
      <c r="AA25" s="40">
        <v>0.30208333333333331</v>
      </c>
      <c r="AB25" s="48">
        <f t="shared" si="2"/>
        <v>5</v>
      </c>
      <c r="AC25" s="228">
        <f t="shared" si="3"/>
        <v>0.47777777777777775</v>
      </c>
      <c r="AD25" s="231">
        <v>30</v>
      </c>
      <c r="AE25" s="233">
        <f t="shared" si="4"/>
        <v>80</v>
      </c>
      <c r="AF25" s="314">
        <f t="shared" si="5"/>
        <v>120</v>
      </c>
    </row>
    <row r="26" spans="1:32" x14ac:dyDescent="0.2">
      <c r="A26" s="2">
        <v>24</v>
      </c>
      <c r="B26" s="3">
        <v>2171</v>
      </c>
      <c r="C26" s="27" t="s">
        <v>104</v>
      </c>
      <c r="D26" s="27" t="s">
        <v>56</v>
      </c>
      <c r="E26" s="27" t="s">
        <v>57</v>
      </c>
      <c r="F26" s="50" t="s">
        <v>128</v>
      </c>
      <c r="G26" s="51">
        <v>20</v>
      </c>
      <c r="H26" s="52">
        <v>0</v>
      </c>
      <c r="I26" s="52">
        <v>0</v>
      </c>
      <c r="J26" s="53">
        <v>0</v>
      </c>
      <c r="K26" s="56">
        <v>50</v>
      </c>
      <c r="L26" s="44">
        <f t="shared" si="0"/>
        <v>20</v>
      </c>
      <c r="M26" s="45">
        <v>7</v>
      </c>
      <c r="N26" s="46">
        <v>7</v>
      </c>
      <c r="O26" s="46">
        <v>7</v>
      </c>
      <c r="P26" s="46">
        <v>7</v>
      </c>
      <c r="Q26" s="46">
        <v>7</v>
      </c>
      <c r="R26" s="46">
        <v>0</v>
      </c>
      <c r="S26" s="46">
        <v>8</v>
      </c>
      <c r="T26" s="46">
        <v>8</v>
      </c>
      <c r="U26" s="46">
        <v>3</v>
      </c>
      <c r="V26" s="46">
        <v>20</v>
      </c>
      <c r="W26" s="44">
        <f t="shared" si="1"/>
        <v>74</v>
      </c>
      <c r="X26" s="39">
        <v>2</v>
      </c>
      <c r="Y26" s="40">
        <v>0.31944444444444448</v>
      </c>
      <c r="Z26" s="39">
        <v>3</v>
      </c>
      <c r="AA26" s="40">
        <v>0.3611111111111111</v>
      </c>
      <c r="AB26" s="48">
        <f t="shared" si="2"/>
        <v>5</v>
      </c>
      <c r="AC26" s="228">
        <f t="shared" si="3"/>
        <v>0.68055555555555558</v>
      </c>
      <c r="AD26" s="231">
        <v>24</v>
      </c>
      <c r="AE26" s="233">
        <f t="shared" si="4"/>
        <v>44</v>
      </c>
      <c r="AF26" s="314">
        <f t="shared" si="5"/>
        <v>118</v>
      </c>
    </row>
    <row r="27" spans="1:32" x14ac:dyDescent="0.2">
      <c r="A27" s="2">
        <v>25</v>
      </c>
      <c r="B27" s="3">
        <v>1011</v>
      </c>
      <c r="C27" s="27" t="s">
        <v>29</v>
      </c>
      <c r="D27" s="27" t="s">
        <v>30</v>
      </c>
      <c r="E27" s="27" t="s">
        <v>31</v>
      </c>
      <c r="F27" s="98" t="s">
        <v>143</v>
      </c>
      <c r="G27" s="51">
        <v>20</v>
      </c>
      <c r="H27" s="52">
        <v>0</v>
      </c>
      <c r="I27" s="52">
        <v>0</v>
      </c>
      <c r="J27" s="53">
        <v>0</v>
      </c>
      <c r="K27" s="56">
        <v>95</v>
      </c>
      <c r="L27" s="44">
        <f t="shared" si="0"/>
        <v>20</v>
      </c>
      <c r="M27" s="45">
        <v>3</v>
      </c>
      <c r="N27" s="46">
        <v>9</v>
      </c>
      <c r="O27" s="46">
        <v>7</v>
      </c>
      <c r="P27" s="46">
        <v>7</v>
      </c>
      <c r="Q27" s="46">
        <v>6</v>
      </c>
      <c r="R27" s="46">
        <v>2</v>
      </c>
      <c r="S27" s="46">
        <v>8</v>
      </c>
      <c r="T27" s="46">
        <v>6</v>
      </c>
      <c r="U27" s="46">
        <v>4</v>
      </c>
      <c r="V27" s="46">
        <v>11</v>
      </c>
      <c r="W27" s="44">
        <f t="shared" si="1"/>
        <v>63</v>
      </c>
      <c r="X27" s="39">
        <v>2</v>
      </c>
      <c r="Y27" s="40">
        <v>0.375</v>
      </c>
      <c r="Z27" s="39">
        <v>3</v>
      </c>
      <c r="AA27" s="40">
        <v>0.17777777777777778</v>
      </c>
      <c r="AB27" s="48">
        <f t="shared" si="2"/>
        <v>5</v>
      </c>
      <c r="AC27" s="228">
        <f t="shared" si="3"/>
        <v>0.55277777777777781</v>
      </c>
      <c r="AD27" s="231">
        <v>28</v>
      </c>
      <c r="AE27" s="233">
        <f t="shared" si="4"/>
        <v>48</v>
      </c>
      <c r="AF27" s="314">
        <f t="shared" si="5"/>
        <v>111</v>
      </c>
    </row>
    <row r="28" spans="1:32" x14ac:dyDescent="0.2">
      <c r="A28" s="2">
        <v>26</v>
      </c>
      <c r="B28" s="3">
        <v>2261</v>
      </c>
      <c r="C28" s="27" t="s">
        <v>118</v>
      </c>
      <c r="D28" s="27" t="s">
        <v>119</v>
      </c>
      <c r="E28" s="27" t="s">
        <v>120</v>
      </c>
      <c r="F28" s="50" t="s">
        <v>125</v>
      </c>
      <c r="G28" s="51">
        <v>20</v>
      </c>
      <c r="H28" s="52">
        <v>0</v>
      </c>
      <c r="I28" s="52">
        <v>30</v>
      </c>
      <c r="J28" s="53">
        <v>0</v>
      </c>
      <c r="K28" s="56">
        <v>120</v>
      </c>
      <c r="L28" s="44">
        <f t="shared" si="0"/>
        <v>50</v>
      </c>
      <c r="M28" s="45">
        <v>5</v>
      </c>
      <c r="N28" s="46">
        <v>0</v>
      </c>
      <c r="O28" s="46">
        <v>4</v>
      </c>
      <c r="P28" s="46">
        <v>4</v>
      </c>
      <c r="Q28" s="46">
        <v>2</v>
      </c>
      <c r="R28" s="46">
        <v>0</v>
      </c>
      <c r="S28" s="46">
        <v>4</v>
      </c>
      <c r="T28" s="46">
        <v>7</v>
      </c>
      <c r="U28" s="46">
        <v>1</v>
      </c>
      <c r="V28" s="46">
        <v>20</v>
      </c>
      <c r="W28" s="44">
        <f t="shared" si="1"/>
        <v>47</v>
      </c>
      <c r="X28" s="39">
        <v>2</v>
      </c>
      <c r="Y28" s="40">
        <v>0.37152777777777773</v>
      </c>
      <c r="Z28" s="39">
        <v>2</v>
      </c>
      <c r="AA28" s="40">
        <v>0.41666666666666669</v>
      </c>
      <c r="AB28" s="48">
        <f t="shared" si="2"/>
        <v>4</v>
      </c>
      <c r="AC28" s="228">
        <f t="shared" si="3"/>
        <v>0.78819444444444442</v>
      </c>
      <c r="AD28" s="231">
        <v>11</v>
      </c>
      <c r="AE28" s="233">
        <f t="shared" si="4"/>
        <v>61</v>
      </c>
      <c r="AF28" s="314">
        <f t="shared" si="5"/>
        <v>108</v>
      </c>
    </row>
    <row r="29" spans="1:32" x14ac:dyDescent="0.2">
      <c r="A29" s="2">
        <v>27</v>
      </c>
      <c r="B29" s="3">
        <v>1031</v>
      </c>
      <c r="C29" s="27" t="s">
        <v>33</v>
      </c>
      <c r="D29" s="27" t="s">
        <v>34</v>
      </c>
      <c r="E29" s="27" t="s">
        <v>35</v>
      </c>
      <c r="F29" s="50" t="s">
        <v>129</v>
      </c>
      <c r="G29" s="51">
        <v>20</v>
      </c>
      <c r="H29" s="52">
        <v>0</v>
      </c>
      <c r="I29" s="52">
        <v>30</v>
      </c>
      <c r="J29" s="53">
        <v>0</v>
      </c>
      <c r="K29" s="56">
        <v>105</v>
      </c>
      <c r="L29" s="44">
        <f t="shared" si="0"/>
        <v>50</v>
      </c>
      <c r="M29" s="45">
        <v>3</v>
      </c>
      <c r="N29" s="46">
        <v>2</v>
      </c>
      <c r="O29" s="46">
        <v>3</v>
      </c>
      <c r="P29" s="46">
        <v>4</v>
      </c>
      <c r="Q29" s="46">
        <v>5</v>
      </c>
      <c r="R29" s="46">
        <v>0</v>
      </c>
      <c r="S29" s="46">
        <v>3</v>
      </c>
      <c r="T29" s="46">
        <v>3</v>
      </c>
      <c r="U29" s="46">
        <v>2</v>
      </c>
      <c r="V29" s="46">
        <v>2</v>
      </c>
      <c r="W29" s="44">
        <f t="shared" si="1"/>
        <v>27</v>
      </c>
      <c r="X29" s="39">
        <v>2</v>
      </c>
      <c r="Y29" s="40">
        <v>0.17569444444444446</v>
      </c>
      <c r="Z29" s="39">
        <v>3</v>
      </c>
      <c r="AA29" s="40">
        <v>0.30208333333333331</v>
      </c>
      <c r="AB29" s="48">
        <f t="shared" si="2"/>
        <v>5</v>
      </c>
      <c r="AC29" s="228">
        <f t="shared" si="3"/>
        <v>0.47777777777777775</v>
      </c>
      <c r="AD29" s="231">
        <v>30</v>
      </c>
      <c r="AE29" s="233">
        <f t="shared" si="4"/>
        <v>80</v>
      </c>
      <c r="AF29" s="314">
        <f t="shared" si="5"/>
        <v>107</v>
      </c>
    </row>
    <row r="30" spans="1:32" x14ac:dyDescent="0.2">
      <c r="A30" s="2">
        <v>28</v>
      </c>
      <c r="B30" s="3">
        <v>1131</v>
      </c>
      <c r="C30" s="27" t="s">
        <v>53</v>
      </c>
      <c r="D30" s="27" t="s">
        <v>50</v>
      </c>
      <c r="E30" s="27" t="s">
        <v>51</v>
      </c>
      <c r="F30" s="50" t="s">
        <v>130</v>
      </c>
      <c r="G30" s="51">
        <v>20</v>
      </c>
      <c r="H30" s="52">
        <v>0</v>
      </c>
      <c r="I30" s="52">
        <v>0</v>
      </c>
      <c r="J30" s="53">
        <v>0</v>
      </c>
      <c r="K30" s="56">
        <v>30</v>
      </c>
      <c r="L30" s="44">
        <f t="shared" si="0"/>
        <v>20</v>
      </c>
      <c r="M30" s="45">
        <v>5</v>
      </c>
      <c r="N30" s="46">
        <v>9</v>
      </c>
      <c r="O30" s="46">
        <v>7</v>
      </c>
      <c r="P30" s="46">
        <v>8</v>
      </c>
      <c r="Q30" s="46">
        <v>4</v>
      </c>
      <c r="R30" s="46">
        <v>3</v>
      </c>
      <c r="S30" s="46">
        <v>8</v>
      </c>
      <c r="T30" s="46">
        <v>4</v>
      </c>
      <c r="U30" s="46">
        <v>5</v>
      </c>
      <c r="V30" s="46">
        <v>20</v>
      </c>
      <c r="W30" s="44">
        <f t="shared" si="1"/>
        <v>73</v>
      </c>
      <c r="X30" s="39">
        <v>1</v>
      </c>
      <c r="Y30" s="40">
        <v>0.41666666666666669</v>
      </c>
      <c r="Z30" s="39">
        <v>3</v>
      </c>
      <c r="AA30" s="40">
        <v>0.27986111111111112</v>
      </c>
      <c r="AB30" s="48">
        <f t="shared" si="2"/>
        <v>4</v>
      </c>
      <c r="AC30" s="228">
        <f t="shared" si="3"/>
        <v>0.69652777777777786</v>
      </c>
      <c r="AD30" s="231">
        <v>13</v>
      </c>
      <c r="AE30" s="233">
        <f t="shared" si="4"/>
        <v>33</v>
      </c>
      <c r="AF30" s="314">
        <f t="shared" si="5"/>
        <v>106</v>
      </c>
    </row>
    <row r="31" spans="1:32" x14ac:dyDescent="0.2">
      <c r="A31" s="2">
        <v>29</v>
      </c>
      <c r="B31" s="3">
        <v>1221</v>
      </c>
      <c r="C31" s="27" t="s">
        <v>66</v>
      </c>
      <c r="D31" s="27" t="s">
        <v>67</v>
      </c>
      <c r="E31" s="27" t="s">
        <v>68</v>
      </c>
      <c r="F31" s="50" t="s">
        <v>138</v>
      </c>
      <c r="G31" s="51">
        <v>0</v>
      </c>
      <c r="H31" s="52">
        <v>0</v>
      </c>
      <c r="I31" s="52">
        <v>30</v>
      </c>
      <c r="J31" s="53">
        <v>0</v>
      </c>
      <c r="K31" s="56">
        <v>65</v>
      </c>
      <c r="L31" s="44">
        <f t="shared" si="0"/>
        <v>30</v>
      </c>
      <c r="M31" s="45">
        <v>4</v>
      </c>
      <c r="N31" s="46">
        <v>8</v>
      </c>
      <c r="O31" s="46">
        <v>5</v>
      </c>
      <c r="P31" s="46">
        <v>7</v>
      </c>
      <c r="Q31" s="46">
        <v>4</v>
      </c>
      <c r="R31" s="46">
        <v>0</v>
      </c>
      <c r="S31" s="46">
        <v>9</v>
      </c>
      <c r="T31" s="46">
        <v>7</v>
      </c>
      <c r="U31" s="46">
        <v>5</v>
      </c>
      <c r="V31" s="46">
        <v>8</v>
      </c>
      <c r="W31" s="44">
        <f t="shared" si="1"/>
        <v>57</v>
      </c>
      <c r="X31" s="39">
        <v>2</v>
      </c>
      <c r="Y31" s="40">
        <v>0.27916666666666667</v>
      </c>
      <c r="Z31" s="39">
        <v>2</v>
      </c>
      <c r="AA31" s="40">
        <v>0.41666666666666669</v>
      </c>
      <c r="AB31" s="48">
        <f t="shared" si="2"/>
        <v>4</v>
      </c>
      <c r="AC31" s="228">
        <f t="shared" si="3"/>
        <v>0.6958333333333333</v>
      </c>
      <c r="AD31" s="231">
        <v>14</v>
      </c>
      <c r="AE31" s="233">
        <f t="shared" si="4"/>
        <v>44</v>
      </c>
      <c r="AF31" s="314">
        <f t="shared" si="5"/>
        <v>101</v>
      </c>
    </row>
    <row r="32" spans="1:32" x14ac:dyDescent="0.2">
      <c r="A32" s="2">
        <v>30</v>
      </c>
      <c r="B32" s="3">
        <v>1012</v>
      </c>
      <c r="C32" s="27" t="s">
        <v>32</v>
      </c>
      <c r="D32" s="27" t="s">
        <v>30</v>
      </c>
      <c r="E32" s="27" t="s">
        <v>31</v>
      </c>
      <c r="F32" s="98" t="s">
        <v>143</v>
      </c>
      <c r="G32" s="51">
        <v>20</v>
      </c>
      <c r="H32" s="52">
        <v>0</v>
      </c>
      <c r="I32" s="52">
        <v>0</v>
      </c>
      <c r="J32" s="53">
        <v>0</v>
      </c>
      <c r="K32" s="56">
        <v>95</v>
      </c>
      <c r="L32" s="44">
        <f t="shared" si="0"/>
        <v>20</v>
      </c>
      <c r="M32" s="45">
        <v>4</v>
      </c>
      <c r="N32" s="46">
        <v>3</v>
      </c>
      <c r="O32" s="46">
        <v>7</v>
      </c>
      <c r="P32" s="46">
        <v>6</v>
      </c>
      <c r="Q32" s="46">
        <v>4</v>
      </c>
      <c r="R32" s="46">
        <v>3</v>
      </c>
      <c r="S32" s="46">
        <v>5</v>
      </c>
      <c r="T32" s="46">
        <v>4</v>
      </c>
      <c r="U32" s="46">
        <v>4</v>
      </c>
      <c r="V32" s="46">
        <v>11</v>
      </c>
      <c r="W32" s="44">
        <f t="shared" si="1"/>
        <v>51</v>
      </c>
      <c r="X32" s="39">
        <v>2</v>
      </c>
      <c r="Y32" s="40">
        <v>0.375</v>
      </c>
      <c r="Z32" s="39">
        <v>3</v>
      </c>
      <c r="AA32" s="40">
        <v>0.17777777777777778</v>
      </c>
      <c r="AB32" s="48">
        <f t="shared" si="2"/>
        <v>5</v>
      </c>
      <c r="AC32" s="228">
        <f t="shared" si="3"/>
        <v>0.55277777777777781</v>
      </c>
      <c r="AD32" s="231">
        <v>28</v>
      </c>
      <c r="AE32" s="233">
        <f t="shared" si="4"/>
        <v>48</v>
      </c>
      <c r="AF32" s="314">
        <f t="shared" si="5"/>
        <v>99</v>
      </c>
    </row>
    <row r="33" spans="1:32" x14ac:dyDescent="0.2">
      <c r="A33" s="2">
        <v>31</v>
      </c>
      <c r="B33" s="3">
        <v>1182</v>
      </c>
      <c r="C33" s="27" t="s">
        <v>61</v>
      </c>
      <c r="D33" s="27" t="s">
        <v>60</v>
      </c>
      <c r="E33" s="27" t="s">
        <v>57</v>
      </c>
      <c r="F33" s="97" t="s">
        <v>142</v>
      </c>
      <c r="G33" s="51">
        <v>20</v>
      </c>
      <c r="H33" s="52">
        <v>0</v>
      </c>
      <c r="I33" s="52">
        <v>0</v>
      </c>
      <c r="J33" s="53">
        <v>0</v>
      </c>
      <c r="K33" s="56">
        <v>95</v>
      </c>
      <c r="L33" s="44">
        <f t="shared" si="0"/>
        <v>20</v>
      </c>
      <c r="M33" s="45">
        <v>5</v>
      </c>
      <c r="N33" s="46">
        <v>5</v>
      </c>
      <c r="O33" s="46">
        <v>7</v>
      </c>
      <c r="P33" s="46">
        <v>4</v>
      </c>
      <c r="Q33" s="46">
        <v>6</v>
      </c>
      <c r="R33" s="46">
        <v>0</v>
      </c>
      <c r="S33" s="46">
        <v>3</v>
      </c>
      <c r="T33" s="46">
        <v>8</v>
      </c>
      <c r="U33" s="46">
        <v>4</v>
      </c>
      <c r="V33" s="46">
        <v>9</v>
      </c>
      <c r="W33" s="44">
        <f t="shared" si="1"/>
        <v>51</v>
      </c>
      <c r="X33" s="39">
        <v>2</v>
      </c>
      <c r="Y33" s="40">
        <v>0.26527777777777778</v>
      </c>
      <c r="Z33" s="39">
        <v>3</v>
      </c>
      <c r="AA33" s="40">
        <v>0.29166666666666669</v>
      </c>
      <c r="AB33" s="48">
        <f t="shared" si="2"/>
        <v>5</v>
      </c>
      <c r="AC33" s="228">
        <f t="shared" si="3"/>
        <v>0.55694444444444446</v>
      </c>
      <c r="AD33" s="231">
        <v>27</v>
      </c>
      <c r="AE33" s="233">
        <f t="shared" si="4"/>
        <v>47</v>
      </c>
      <c r="AF33" s="314">
        <f t="shared" si="5"/>
        <v>98</v>
      </c>
    </row>
    <row r="34" spans="1:32" x14ac:dyDescent="0.2">
      <c r="A34" s="2">
        <v>32</v>
      </c>
      <c r="B34" s="3">
        <v>2262</v>
      </c>
      <c r="C34" s="27" t="s">
        <v>121</v>
      </c>
      <c r="D34" s="27" t="s">
        <v>119</v>
      </c>
      <c r="E34" s="27" t="s">
        <v>120</v>
      </c>
      <c r="F34" s="97" t="s">
        <v>125</v>
      </c>
      <c r="G34" s="51">
        <v>20</v>
      </c>
      <c r="H34" s="52">
        <v>0</v>
      </c>
      <c r="I34" s="52">
        <v>30</v>
      </c>
      <c r="J34" s="53">
        <v>0</v>
      </c>
      <c r="K34" s="56">
        <v>120</v>
      </c>
      <c r="L34" s="44">
        <f t="shared" si="0"/>
        <v>50</v>
      </c>
      <c r="M34" s="45">
        <v>3</v>
      </c>
      <c r="N34" s="46">
        <v>1</v>
      </c>
      <c r="O34" s="46">
        <v>4</v>
      </c>
      <c r="P34" s="46">
        <v>5</v>
      </c>
      <c r="Q34" s="46">
        <v>5</v>
      </c>
      <c r="R34" s="46">
        <v>0</v>
      </c>
      <c r="S34" s="46">
        <v>2</v>
      </c>
      <c r="T34" s="46">
        <v>6</v>
      </c>
      <c r="U34" s="46">
        <v>3</v>
      </c>
      <c r="V34" s="46">
        <v>8</v>
      </c>
      <c r="W34" s="44">
        <f t="shared" si="1"/>
        <v>37</v>
      </c>
      <c r="X34" s="39">
        <v>2</v>
      </c>
      <c r="Y34" s="40">
        <v>0.37152777777777773</v>
      </c>
      <c r="Z34" s="39">
        <v>2</v>
      </c>
      <c r="AA34" s="40">
        <v>0.41666666666666669</v>
      </c>
      <c r="AB34" s="48">
        <f t="shared" si="2"/>
        <v>4</v>
      </c>
      <c r="AC34" s="228">
        <f t="shared" si="3"/>
        <v>0.78819444444444442</v>
      </c>
      <c r="AD34" s="231">
        <v>11</v>
      </c>
      <c r="AE34" s="233">
        <f t="shared" si="4"/>
        <v>61</v>
      </c>
      <c r="AF34" s="314">
        <f t="shared" si="5"/>
        <v>98</v>
      </c>
    </row>
    <row r="35" spans="1:32" x14ac:dyDescent="0.2">
      <c r="A35" s="2">
        <v>33</v>
      </c>
      <c r="B35" s="3">
        <v>2161</v>
      </c>
      <c r="C35" s="27" t="s">
        <v>102</v>
      </c>
      <c r="D35" s="27" t="s">
        <v>56</v>
      </c>
      <c r="E35" s="27" t="s">
        <v>57</v>
      </c>
      <c r="F35" s="50" t="s">
        <v>128</v>
      </c>
      <c r="G35" s="51">
        <v>0</v>
      </c>
      <c r="H35" s="52">
        <v>0</v>
      </c>
      <c r="I35" s="52">
        <v>0</v>
      </c>
      <c r="J35" s="53">
        <v>0</v>
      </c>
      <c r="K35" s="56">
        <v>120</v>
      </c>
      <c r="L35" s="44">
        <f t="shared" ref="L35:L60" si="6">0+SUM(G35:J35)</f>
        <v>0</v>
      </c>
      <c r="M35" s="45">
        <v>6</v>
      </c>
      <c r="N35" s="46">
        <v>0</v>
      </c>
      <c r="O35" s="46">
        <v>7</v>
      </c>
      <c r="P35" s="46">
        <v>3</v>
      </c>
      <c r="Q35" s="46">
        <v>5</v>
      </c>
      <c r="R35" s="46">
        <v>2</v>
      </c>
      <c r="S35" s="46">
        <v>4</v>
      </c>
      <c r="T35" s="46">
        <v>6</v>
      </c>
      <c r="U35" s="46">
        <v>3</v>
      </c>
      <c r="V35" s="46">
        <v>20</v>
      </c>
      <c r="W35" s="44">
        <f t="shared" ref="W35:W60" si="7">SUM(M35:V35)</f>
        <v>56</v>
      </c>
      <c r="X35" s="39">
        <v>2</v>
      </c>
      <c r="Y35" s="40">
        <v>0.25347222222222221</v>
      </c>
      <c r="Z35" s="39">
        <v>3</v>
      </c>
      <c r="AA35" s="40">
        <v>0.15625</v>
      </c>
      <c r="AB35" s="48">
        <f t="shared" ref="AB35:AB60" si="8">X35+Z35</f>
        <v>5</v>
      </c>
      <c r="AC35" s="228">
        <f t="shared" ref="AC35:AC60" si="9">Y35+AA35</f>
        <v>0.40972222222222221</v>
      </c>
      <c r="AD35" s="231">
        <v>34</v>
      </c>
      <c r="AE35" s="233">
        <f t="shared" ref="AE35:AE60" si="10">L35+AD35</f>
        <v>34</v>
      </c>
      <c r="AF35" s="314">
        <f t="shared" ref="AF35:AF60" si="11">AE35+W35</f>
        <v>90</v>
      </c>
    </row>
    <row r="36" spans="1:32" x14ac:dyDescent="0.2">
      <c r="A36" s="2">
        <v>34</v>
      </c>
      <c r="B36" s="3">
        <v>1132</v>
      </c>
      <c r="C36" s="27" t="s">
        <v>54</v>
      </c>
      <c r="D36" s="27" t="s">
        <v>50</v>
      </c>
      <c r="E36" s="27" t="s">
        <v>51</v>
      </c>
      <c r="F36" s="50" t="s">
        <v>130</v>
      </c>
      <c r="G36" s="51">
        <v>20</v>
      </c>
      <c r="H36" s="52">
        <v>0</v>
      </c>
      <c r="I36" s="52">
        <v>0</v>
      </c>
      <c r="J36" s="53">
        <v>0</v>
      </c>
      <c r="K36" s="56">
        <v>30</v>
      </c>
      <c r="L36" s="44">
        <f t="shared" si="6"/>
        <v>20</v>
      </c>
      <c r="M36" s="45">
        <v>5</v>
      </c>
      <c r="N36" s="46">
        <v>3</v>
      </c>
      <c r="O36" s="46">
        <v>7</v>
      </c>
      <c r="P36" s="46">
        <v>6</v>
      </c>
      <c r="Q36" s="46">
        <v>5</v>
      </c>
      <c r="R36" s="46">
        <v>2</v>
      </c>
      <c r="S36" s="46">
        <v>5</v>
      </c>
      <c r="T36" s="46">
        <v>4</v>
      </c>
      <c r="U36" s="46">
        <v>6</v>
      </c>
      <c r="V36" s="46">
        <v>11</v>
      </c>
      <c r="W36" s="44">
        <f t="shared" si="7"/>
        <v>54</v>
      </c>
      <c r="X36" s="39">
        <v>1</v>
      </c>
      <c r="Y36" s="40">
        <v>0.41666666666666669</v>
      </c>
      <c r="Z36" s="39">
        <v>3</v>
      </c>
      <c r="AA36" s="40">
        <v>0.27986111111111112</v>
      </c>
      <c r="AB36" s="48">
        <f t="shared" si="8"/>
        <v>4</v>
      </c>
      <c r="AC36" s="228">
        <f t="shared" si="9"/>
        <v>0.69652777777777786</v>
      </c>
      <c r="AD36" s="231">
        <v>13</v>
      </c>
      <c r="AE36" s="233">
        <f t="shared" si="10"/>
        <v>33</v>
      </c>
      <c r="AF36" s="314">
        <f t="shared" si="11"/>
        <v>87</v>
      </c>
    </row>
    <row r="37" spans="1:32" ht="25.5" x14ac:dyDescent="0.2">
      <c r="A37" s="2">
        <v>35</v>
      </c>
      <c r="B37" s="3">
        <v>1281</v>
      </c>
      <c r="C37" s="27" t="s">
        <v>78</v>
      </c>
      <c r="D37" s="27" t="s">
        <v>79</v>
      </c>
      <c r="E37" s="27" t="s">
        <v>80</v>
      </c>
      <c r="F37" s="55" t="s">
        <v>133</v>
      </c>
      <c r="G37" s="51">
        <v>20</v>
      </c>
      <c r="H37" s="52">
        <v>0</v>
      </c>
      <c r="I37" s="52">
        <v>0</v>
      </c>
      <c r="J37" s="53">
        <v>0</v>
      </c>
      <c r="K37" s="56">
        <v>40</v>
      </c>
      <c r="L37" s="44">
        <f t="shared" si="6"/>
        <v>20</v>
      </c>
      <c r="M37" s="45">
        <v>7</v>
      </c>
      <c r="N37" s="46">
        <v>2</v>
      </c>
      <c r="O37" s="46">
        <v>4</v>
      </c>
      <c r="P37" s="46">
        <v>5</v>
      </c>
      <c r="Q37" s="46">
        <v>4</v>
      </c>
      <c r="R37" s="46">
        <v>0</v>
      </c>
      <c r="S37" s="46">
        <v>7</v>
      </c>
      <c r="T37" s="46">
        <v>6</v>
      </c>
      <c r="U37" s="46">
        <v>5</v>
      </c>
      <c r="V37" s="46">
        <v>11</v>
      </c>
      <c r="W37" s="44">
        <f t="shared" si="7"/>
        <v>51</v>
      </c>
      <c r="X37" s="39">
        <v>2</v>
      </c>
      <c r="Y37" s="40">
        <v>0.24374999999999999</v>
      </c>
      <c r="Z37" s="39">
        <v>2</v>
      </c>
      <c r="AA37" s="40">
        <v>0.41666666666666669</v>
      </c>
      <c r="AB37" s="48">
        <f t="shared" si="8"/>
        <v>4</v>
      </c>
      <c r="AC37" s="228">
        <f t="shared" si="9"/>
        <v>0.66041666666666665</v>
      </c>
      <c r="AD37" s="231">
        <v>16</v>
      </c>
      <c r="AE37" s="233">
        <f t="shared" si="10"/>
        <v>36</v>
      </c>
      <c r="AF37" s="314">
        <f t="shared" si="11"/>
        <v>87</v>
      </c>
    </row>
    <row r="38" spans="1:32" x14ac:dyDescent="0.2">
      <c r="A38" s="2">
        <v>36</v>
      </c>
      <c r="B38" s="3">
        <v>2172</v>
      </c>
      <c r="C38" s="27" t="s">
        <v>105</v>
      </c>
      <c r="D38" s="27" t="s">
        <v>56</v>
      </c>
      <c r="E38" s="27" t="s">
        <v>57</v>
      </c>
      <c r="F38" s="50" t="s">
        <v>128</v>
      </c>
      <c r="G38" s="51">
        <v>20</v>
      </c>
      <c r="H38" s="52">
        <v>0</v>
      </c>
      <c r="I38" s="52">
        <v>0</v>
      </c>
      <c r="J38" s="53">
        <v>0</v>
      </c>
      <c r="K38" s="56">
        <v>50</v>
      </c>
      <c r="L38" s="44">
        <f t="shared" si="6"/>
        <v>20</v>
      </c>
      <c r="M38" s="45">
        <v>3</v>
      </c>
      <c r="N38" s="46">
        <v>1</v>
      </c>
      <c r="O38" s="46">
        <v>7</v>
      </c>
      <c r="P38" s="46">
        <v>6</v>
      </c>
      <c r="Q38" s="46">
        <v>6</v>
      </c>
      <c r="R38" s="46">
        <v>1</v>
      </c>
      <c r="S38" s="46">
        <v>7</v>
      </c>
      <c r="T38" s="46">
        <v>4</v>
      </c>
      <c r="U38" s="46">
        <v>0</v>
      </c>
      <c r="V38" s="46">
        <v>8</v>
      </c>
      <c r="W38" s="44">
        <f t="shared" si="7"/>
        <v>43</v>
      </c>
      <c r="X38" s="39">
        <v>2</v>
      </c>
      <c r="Y38" s="40">
        <v>0.31944444444444448</v>
      </c>
      <c r="Z38" s="39">
        <v>3</v>
      </c>
      <c r="AA38" s="40">
        <v>0.3611111111111111</v>
      </c>
      <c r="AB38" s="48">
        <f t="shared" si="8"/>
        <v>5</v>
      </c>
      <c r="AC38" s="228">
        <f t="shared" si="9"/>
        <v>0.68055555555555558</v>
      </c>
      <c r="AD38" s="231">
        <v>24</v>
      </c>
      <c r="AE38" s="233">
        <f t="shared" si="10"/>
        <v>44</v>
      </c>
      <c r="AF38" s="314">
        <f t="shared" si="11"/>
        <v>87</v>
      </c>
    </row>
    <row r="39" spans="1:32" x14ac:dyDescent="0.2">
      <c r="A39" s="2">
        <v>37</v>
      </c>
      <c r="B39" s="3">
        <v>1232</v>
      </c>
      <c r="C39" s="27" t="s">
        <v>73</v>
      </c>
      <c r="D39" s="27" t="s">
        <v>71</v>
      </c>
      <c r="E39" s="27" t="s">
        <v>72</v>
      </c>
      <c r="F39" s="50" t="s">
        <v>136</v>
      </c>
      <c r="G39" s="51">
        <v>20</v>
      </c>
      <c r="H39" s="52">
        <v>0</v>
      </c>
      <c r="I39" s="52">
        <v>0</v>
      </c>
      <c r="J39" s="53">
        <v>0</v>
      </c>
      <c r="K39" s="56">
        <v>30</v>
      </c>
      <c r="L39" s="44">
        <f t="shared" si="6"/>
        <v>20</v>
      </c>
      <c r="M39" s="45">
        <v>6</v>
      </c>
      <c r="N39" s="46">
        <v>1</v>
      </c>
      <c r="O39" s="46">
        <v>5</v>
      </c>
      <c r="P39" s="46">
        <v>6</v>
      </c>
      <c r="Q39" s="46">
        <v>6</v>
      </c>
      <c r="R39" s="46">
        <v>0</v>
      </c>
      <c r="S39" s="46">
        <v>4</v>
      </c>
      <c r="T39" s="46">
        <v>5</v>
      </c>
      <c r="U39" s="46">
        <v>3</v>
      </c>
      <c r="V39" s="46">
        <v>18</v>
      </c>
      <c r="W39" s="44">
        <f t="shared" si="7"/>
        <v>54</v>
      </c>
      <c r="X39" s="39">
        <v>2</v>
      </c>
      <c r="Y39" s="40">
        <v>0.29583333333333334</v>
      </c>
      <c r="Z39" s="39">
        <v>2</v>
      </c>
      <c r="AA39" s="40">
        <v>0.41666666666666669</v>
      </c>
      <c r="AB39" s="48">
        <f t="shared" si="8"/>
        <v>4</v>
      </c>
      <c r="AC39" s="228">
        <f t="shared" si="9"/>
        <v>0.71250000000000002</v>
      </c>
      <c r="AD39" s="231">
        <v>12</v>
      </c>
      <c r="AE39" s="233">
        <f t="shared" si="10"/>
        <v>32</v>
      </c>
      <c r="AF39" s="314">
        <f t="shared" si="11"/>
        <v>86</v>
      </c>
    </row>
    <row r="40" spans="1:32" x14ac:dyDescent="0.2">
      <c r="A40" s="2">
        <v>38</v>
      </c>
      <c r="B40" s="3">
        <v>2162</v>
      </c>
      <c r="C40" s="27" t="s">
        <v>103</v>
      </c>
      <c r="D40" s="27" t="s">
        <v>56</v>
      </c>
      <c r="E40" s="27" t="s">
        <v>57</v>
      </c>
      <c r="F40" s="50" t="s">
        <v>128</v>
      </c>
      <c r="G40" s="51">
        <v>0</v>
      </c>
      <c r="H40" s="52">
        <v>0</v>
      </c>
      <c r="I40" s="52">
        <v>0</v>
      </c>
      <c r="J40" s="53">
        <v>0</v>
      </c>
      <c r="K40" s="56">
        <v>120</v>
      </c>
      <c r="L40" s="44">
        <f t="shared" si="6"/>
        <v>0</v>
      </c>
      <c r="M40" s="45">
        <v>8</v>
      </c>
      <c r="N40" s="46">
        <v>4</v>
      </c>
      <c r="O40" s="46">
        <v>7</v>
      </c>
      <c r="P40" s="46">
        <v>6</v>
      </c>
      <c r="Q40" s="46">
        <v>4</v>
      </c>
      <c r="R40" s="46">
        <v>2</v>
      </c>
      <c r="S40" s="46">
        <v>3</v>
      </c>
      <c r="T40" s="46">
        <v>4</v>
      </c>
      <c r="U40" s="46">
        <v>4</v>
      </c>
      <c r="V40" s="46">
        <v>10</v>
      </c>
      <c r="W40" s="44">
        <f t="shared" si="7"/>
        <v>52</v>
      </c>
      <c r="X40" s="39">
        <v>2</v>
      </c>
      <c r="Y40" s="40">
        <v>0.25347222222222221</v>
      </c>
      <c r="Z40" s="39">
        <v>3</v>
      </c>
      <c r="AA40" s="40">
        <v>0.15625</v>
      </c>
      <c r="AB40" s="48">
        <f t="shared" si="8"/>
        <v>5</v>
      </c>
      <c r="AC40" s="228">
        <f t="shared" si="9"/>
        <v>0.40972222222222221</v>
      </c>
      <c r="AD40" s="231">
        <v>34</v>
      </c>
      <c r="AE40" s="233">
        <f t="shared" si="10"/>
        <v>34</v>
      </c>
      <c r="AF40" s="314">
        <f t="shared" si="11"/>
        <v>86</v>
      </c>
    </row>
    <row r="41" spans="1:32" x14ac:dyDescent="0.2">
      <c r="A41" s="2">
        <v>39</v>
      </c>
      <c r="B41" s="3">
        <v>1292</v>
      </c>
      <c r="C41" s="27" t="s">
        <v>85</v>
      </c>
      <c r="D41" s="27" t="s">
        <v>83</v>
      </c>
      <c r="E41" s="27" t="s">
        <v>84</v>
      </c>
      <c r="F41" s="50" t="s">
        <v>135</v>
      </c>
      <c r="G41" s="51">
        <v>20</v>
      </c>
      <c r="H41" s="52">
        <v>0</v>
      </c>
      <c r="I41" s="52">
        <v>0</v>
      </c>
      <c r="J41" s="53">
        <v>0</v>
      </c>
      <c r="K41" s="56">
        <v>35</v>
      </c>
      <c r="L41" s="44">
        <f t="shared" si="6"/>
        <v>20</v>
      </c>
      <c r="M41" s="45">
        <v>4</v>
      </c>
      <c r="N41" s="46">
        <v>4</v>
      </c>
      <c r="O41" s="46">
        <v>7</v>
      </c>
      <c r="P41" s="46">
        <v>5</v>
      </c>
      <c r="Q41" s="46">
        <v>3</v>
      </c>
      <c r="R41" s="46">
        <v>0</v>
      </c>
      <c r="S41" s="46">
        <v>5</v>
      </c>
      <c r="T41" s="46">
        <v>6</v>
      </c>
      <c r="U41" s="46">
        <v>2</v>
      </c>
      <c r="V41" s="46">
        <v>14</v>
      </c>
      <c r="W41" s="44">
        <f t="shared" si="7"/>
        <v>50</v>
      </c>
      <c r="X41" s="39">
        <v>2</v>
      </c>
      <c r="Y41" s="40">
        <v>0.27083333333333331</v>
      </c>
      <c r="Z41" s="39">
        <v>2</v>
      </c>
      <c r="AA41" s="40">
        <v>0.41666666666666669</v>
      </c>
      <c r="AB41" s="48">
        <f t="shared" si="8"/>
        <v>4</v>
      </c>
      <c r="AC41" s="228">
        <f t="shared" si="9"/>
        <v>0.6875</v>
      </c>
      <c r="AD41" s="231">
        <v>15</v>
      </c>
      <c r="AE41" s="233">
        <f t="shared" si="10"/>
        <v>35</v>
      </c>
      <c r="AF41" s="314">
        <f t="shared" si="11"/>
        <v>85</v>
      </c>
    </row>
    <row r="42" spans="1:32" ht="25.5" x14ac:dyDescent="0.2">
      <c r="A42" s="2">
        <v>40</v>
      </c>
      <c r="B42" s="3">
        <v>1282</v>
      </c>
      <c r="C42" s="27" t="s">
        <v>81</v>
      </c>
      <c r="D42" s="27" t="s">
        <v>79</v>
      </c>
      <c r="E42" s="27" t="s">
        <v>80</v>
      </c>
      <c r="F42" s="55" t="s">
        <v>133</v>
      </c>
      <c r="G42" s="51">
        <v>20</v>
      </c>
      <c r="H42" s="52">
        <v>0</v>
      </c>
      <c r="I42" s="52">
        <v>0</v>
      </c>
      <c r="J42" s="53">
        <v>0</v>
      </c>
      <c r="K42" s="56">
        <v>40</v>
      </c>
      <c r="L42" s="44">
        <f t="shared" si="6"/>
        <v>20</v>
      </c>
      <c r="M42" s="45">
        <v>6</v>
      </c>
      <c r="N42" s="46">
        <v>0</v>
      </c>
      <c r="O42" s="46">
        <v>4</v>
      </c>
      <c r="P42" s="46">
        <v>7</v>
      </c>
      <c r="Q42" s="46">
        <v>6</v>
      </c>
      <c r="R42" s="46">
        <v>0</v>
      </c>
      <c r="S42" s="46">
        <v>6</v>
      </c>
      <c r="T42" s="46">
        <v>8</v>
      </c>
      <c r="U42" s="46">
        <v>1</v>
      </c>
      <c r="V42" s="46">
        <v>11</v>
      </c>
      <c r="W42" s="44">
        <f t="shared" si="7"/>
        <v>49</v>
      </c>
      <c r="X42" s="39">
        <v>2</v>
      </c>
      <c r="Y42" s="40">
        <v>0.24374999999999999</v>
      </c>
      <c r="Z42" s="39">
        <v>2</v>
      </c>
      <c r="AA42" s="40">
        <v>0.41666666666666669</v>
      </c>
      <c r="AB42" s="48">
        <f t="shared" si="8"/>
        <v>4</v>
      </c>
      <c r="AC42" s="228">
        <f t="shared" si="9"/>
        <v>0.66041666666666665</v>
      </c>
      <c r="AD42" s="231">
        <v>16</v>
      </c>
      <c r="AE42" s="233">
        <f t="shared" si="10"/>
        <v>36</v>
      </c>
      <c r="AF42" s="314">
        <f t="shared" si="11"/>
        <v>85</v>
      </c>
    </row>
    <row r="43" spans="1:32" x14ac:dyDescent="0.2">
      <c r="A43" s="2">
        <v>41</v>
      </c>
      <c r="B43" s="3">
        <v>1291</v>
      </c>
      <c r="C43" s="27" t="s">
        <v>82</v>
      </c>
      <c r="D43" s="27" t="s">
        <v>83</v>
      </c>
      <c r="E43" s="27" t="s">
        <v>84</v>
      </c>
      <c r="F43" s="50" t="s">
        <v>135</v>
      </c>
      <c r="G43" s="51">
        <v>20</v>
      </c>
      <c r="H43" s="52">
        <v>0</v>
      </c>
      <c r="I43" s="52">
        <v>0</v>
      </c>
      <c r="J43" s="53">
        <v>0</v>
      </c>
      <c r="K43" s="56">
        <v>35</v>
      </c>
      <c r="L43" s="44">
        <f t="shared" si="6"/>
        <v>20</v>
      </c>
      <c r="M43" s="45">
        <v>4</v>
      </c>
      <c r="N43" s="46">
        <v>0</v>
      </c>
      <c r="O43" s="46">
        <v>7</v>
      </c>
      <c r="P43" s="46">
        <v>6</v>
      </c>
      <c r="Q43" s="46">
        <v>0</v>
      </c>
      <c r="R43" s="46">
        <v>0</v>
      </c>
      <c r="S43" s="46">
        <v>0</v>
      </c>
      <c r="T43" s="46">
        <v>7</v>
      </c>
      <c r="U43" s="46">
        <v>3</v>
      </c>
      <c r="V43" s="46">
        <v>20</v>
      </c>
      <c r="W43" s="44">
        <f t="shared" si="7"/>
        <v>47</v>
      </c>
      <c r="X43" s="39">
        <v>2</v>
      </c>
      <c r="Y43" s="40">
        <v>0.27083333333333331</v>
      </c>
      <c r="Z43" s="39">
        <v>2</v>
      </c>
      <c r="AA43" s="40">
        <v>0.41666666666666669</v>
      </c>
      <c r="AB43" s="48">
        <f t="shared" si="8"/>
        <v>4</v>
      </c>
      <c r="AC43" s="228">
        <f t="shared" si="9"/>
        <v>0.6875</v>
      </c>
      <c r="AD43" s="231">
        <v>15</v>
      </c>
      <c r="AE43" s="233">
        <f t="shared" si="10"/>
        <v>35</v>
      </c>
      <c r="AF43" s="314">
        <f t="shared" si="11"/>
        <v>82</v>
      </c>
    </row>
    <row r="44" spans="1:32" x14ac:dyDescent="0.2">
      <c r="A44" s="2">
        <v>42</v>
      </c>
      <c r="B44" s="3">
        <v>1181</v>
      </c>
      <c r="C44" s="27" t="s">
        <v>59</v>
      </c>
      <c r="D44" s="27" t="s">
        <v>60</v>
      </c>
      <c r="E44" s="27" t="s">
        <v>57</v>
      </c>
      <c r="F44" s="50" t="s">
        <v>142</v>
      </c>
      <c r="G44" s="51">
        <v>20</v>
      </c>
      <c r="H44" s="52">
        <v>0</v>
      </c>
      <c r="I44" s="52">
        <v>0</v>
      </c>
      <c r="J44" s="53">
        <v>0</v>
      </c>
      <c r="K44" s="56">
        <v>95</v>
      </c>
      <c r="L44" s="44">
        <f t="shared" si="6"/>
        <v>20</v>
      </c>
      <c r="M44" s="45">
        <v>6</v>
      </c>
      <c r="N44" s="46">
        <v>4</v>
      </c>
      <c r="O44" s="46">
        <v>4</v>
      </c>
      <c r="P44" s="46">
        <v>3</v>
      </c>
      <c r="Q44" s="46">
        <v>2</v>
      </c>
      <c r="R44" s="46">
        <v>0</v>
      </c>
      <c r="S44" s="46">
        <v>9</v>
      </c>
      <c r="T44" s="46">
        <v>6</v>
      </c>
      <c r="U44" s="46">
        <v>1</v>
      </c>
      <c r="V44" s="46">
        <v>0</v>
      </c>
      <c r="W44" s="44">
        <f t="shared" si="7"/>
        <v>35</v>
      </c>
      <c r="X44" s="39">
        <v>2</v>
      </c>
      <c r="Y44" s="40">
        <v>0.26527777777777778</v>
      </c>
      <c r="Z44" s="39">
        <v>3</v>
      </c>
      <c r="AA44" s="40">
        <v>0.29166666666666669</v>
      </c>
      <c r="AB44" s="48">
        <f t="shared" si="8"/>
        <v>5</v>
      </c>
      <c r="AC44" s="228">
        <f t="shared" si="9"/>
        <v>0.55694444444444446</v>
      </c>
      <c r="AD44" s="231">
        <v>27</v>
      </c>
      <c r="AE44" s="233">
        <f t="shared" si="10"/>
        <v>47</v>
      </c>
      <c r="AF44" s="314">
        <f t="shared" si="11"/>
        <v>82</v>
      </c>
    </row>
    <row r="45" spans="1:32" x14ac:dyDescent="0.2">
      <c r="A45" s="2">
        <v>43</v>
      </c>
      <c r="B45" s="3">
        <v>2042</v>
      </c>
      <c r="C45" s="27" t="s">
        <v>89</v>
      </c>
      <c r="D45" s="27" t="s">
        <v>34</v>
      </c>
      <c r="E45" s="27" t="s">
        <v>35</v>
      </c>
      <c r="F45" s="50" t="s">
        <v>129</v>
      </c>
      <c r="G45" s="51">
        <v>0</v>
      </c>
      <c r="H45" s="52">
        <v>0</v>
      </c>
      <c r="I45" s="52">
        <v>0</v>
      </c>
      <c r="J45" s="53">
        <v>0</v>
      </c>
      <c r="K45" s="56">
        <v>120</v>
      </c>
      <c r="L45" s="44">
        <f t="shared" si="6"/>
        <v>0</v>
      </c>
      <c r="M45" s="45">
        <v>4</v>
      </c>
      <c r="N45" s="46">
        <v>0</v>
      </c>
      <c r="O45" s="46">
        <v>5</v>
      </c>
      <c r="P45" s="46">
        <v>3</v>
      </c>
      <c r="Q45" s="46">
        <v>4</v>
      </c>
      <c r="R45" s="46">
        <v>0</v>
      </c>
      <c r="S45" s="46">
        <v>6</v>
      </c>
      <c r="T45" s="46">
        <v>6</v>
      </c>
      <c r="U45" s="46">
        <v>1</v>
      </c>
      <c r="V45" s="46">
        <v>12</v>
      </c>
      <c r="W45" s="44">
        <f t="shared" si="7"/>
        <v>41</v>
      </c>
      <c r="X45" s="39">
        <v>2</v>
      </c>
      <c r="Y45" s="40">
        <v>5.0694444444444452E-2</v>
      </c>
      <c r="Z45" s="39">
        <v>3</v>
      </c>
      <c r="AA45" s="40">
        <v>0.24583333333333335</v>
      </c>
      <c r="AB45" s="48">
        <f t="shared" si="8"/>
        <v>5</v>
      </c>
      <c r="AC45" s="228">
        <f t="shared" si="9"/>
        <v>0.29652777777777778</v>
      </c>
      <c r="AD45" s="231">
        <v>39</v>
      </c>
      <c r="AE45" s="233">
        <f t="shared" si="10"/>
        <v>39</v>
      </c>
      <c r="AF45" s="314">
        <f t="shared" si="11"/>
        <v>80</v>
      </c>
    </row>
    <row r="46" spans="1:32" x14ac:dyDescent="0.2">
      <c r="A46" s="2">
        <v>44</v>
      </c>
      <c r="B46" s="3">
        <v>2041</v>
      </c>
      <c r="C46" s="27" t="s">
        <v>88</v>
      </c>
      <c r="D46" s="27" t="s">
        <v>34</v>
      </c>
      <c r="E46" s="27" t="s">
        <v>35</v>
      </c>
      <c r="F46" s="50" t="s">
        <v>129</v>
      </c>
      <c r="G46" s="51">
        <v>0</v>
      </c>
      <c r="H46" s="52">
        <v>0</v>
      </c>
      <c r="I46" s="52">
        <v>0</v>
      </c>
      <c r="J46" s="53">
        <v>0</v>
      </c>
      <c r="K46" s="56">
        <v>120</v>
      </c>
      <c r="L46" s="44">
        <f t="shared" si="6"/>
        <v>0</v>
      </c>
      <c r="M46" s="45">
        <v>4</v>
      </c>
      <c r="N46" s="46">
        <v>4</v>
      </c>
      <c r="O46" s="46">
        <v>5</v>
      </c>
      <c r="P46" s="46">
        <v>3</v>
      </c>
      <c r="Q46" s="46">
        <v>4</v>
      </c>
      <c r="R46" s="46">
        <v>0</v>
      </c>
      <c r="S46" s="46">
        <v>4</v>
      </c>
      <c r="T46" s="46">
        <v>5</v>
      </c>
      <c r="U46" s="46">
        <v>1</v>
      </c>
      <c r="V46" s="46">
        <v>8</v>
      </c>
      <c r="W46" s="44">
        <f t="shared" si="7"/>
        <v>38</v>
      </c>
      <c r="X46" s="39">
        <v>2</v>
      </c>
      <c r="Y46" s="40">
        <v>5.0694444444444452E-2</v>
      </c>
      <c r="Z46" s="39">
        <v>3</v>
      </c>
      <c r="AA46" s="40">
        <v>0.24583333333333335</v>
      </c>
      <c r="AB46" s="48">
        <f t="shared" si="8"/>
        <v>5</v>
      </c>
      <c r="AC46" s="228">
        <f t="shared" si="9"/>
        <v>0.29652777777777778</v>
      </c>
      <c r="AD46" s="231">
        <v>39</v>
      </c>
      <c r="AE46" s="233">
        <f t="shared" si="10"/>
        <v>39</v>
      </c>
      <c r="AF46" s="314">
        <f t="shared" si="11"/>
        <v>77</v>
      </c>
    </row>
    <row r="47" spans="1:32" x14ac:dyDescent="0.2">
      <c r="A47" s="2">
        <v>45</v>
      </c>
      <c r="B47" s="3">
        <v>1231</v>
      </c>
      <c r="C47" s="27" t="s">
        <v>70</v>
      </c>
      <c r="D47" s="27" t="s">
        <v>71</v>
      </c>
      <c r="E47" s="27" t="s">
        <v>72</v>
      </c>
      <c r="F47" s="50" t="s">
        <v>136</v>
      </c>
      <c r="G47" s="51">
        <v>20</v>
      </c>
      <c r="H47" s="52">
        <v>0</v>
      </c>
      <c r="I47" s="52">
        <v>0</v>
      </c>
      <c r="J47" s="53">
        <v>0</v>
      </c>
      <c r="K47" s="56">
        <v>30</v>
      </c>
      <c r="L47" s="44">
        <f t="shared" si="6"/>
        <v>20</v>
      </c>
      <c r="M47" s="45">
        <v>3</v>
      </c>
      <c r="N47" s="46">
        <v>1</v>
      </c>
      <c r="O47" s="46">
        <v>6</v>
      </c>
      <c r="P47" s="46">
        <v>7</v>
      </c>
      <c r="Q47" s="46">
        <v>0</v>
      </c>
      <c r="R47" s="46">
        <v>0</v>
      </c>
      <c r="S47" s="46">
        <v>3</v>
      </c>
      <c r="T47" s="46">
        <v>4</v>
      </c>
      <c r="U47" s="46">
        <v>4</v>
      </c>
      <c r="V47" s="46">
        <v>15</v>
      </c>
      <c r="W47" s="44">
        <f t="shared" si="7"/>
        <v>43</v>
      </c>
      <c r="X47" s="39">
        <v>2</v>
      </c>
      <c r="Y47" s="40">
        <v>0.29583333333333334</v>
      </c>
      <c r="Z47" s="39">
        <v>2</v>
      </c>
      <c r="AA47" s="40">
        <v>0.41666666666666669</v>
      </c>
      <c r="AB47" s="48">
        <f t="shared" si="8"/>
        <v>4</v>
      </c>
      <c r="AC47" s="228">
        <f t="shared" si="9"/>
        <v>0.71250000000000002</v>
      </c>
      <c r="AD47" s="231">
        <v>12</v>
      </c>
      <c r="AE47" s="233">
        <f t="shared" si="10"/>
        <v>32</v>
      </c>
      <c r="AF47" s="314">
        <f t="shared" si="11"/>
        <v>75</v>
      </c>
    </row>
    <row r="48" spans="1:32" x14ac:dyDescent="0.2">
      <c r="A48" s="2">
        <v>46</v>
      </c>
      <c r="B48" s="3">
        <v>1222</v>
      </c>
      <c r="C48" s="27" t="s">
        <v>69</v>
      </c>
      <c r="D48" s="27" t="s">
        <v>67</v>
      </c>
      <c r="E48" s="27" t="s">
        <v>68</v>
      </c>
      <c r="F48" s="50" t="s">
        <v>138</v>
      </c>
      <c r="G48" s="51">
        <v>0</v>
      </c>
      <c r="H48" s="52">
        <v>0</v>
      </c>
      <c r="I48" s="52">
        <v>30</v>
      </c>
      <c r="J48" s="53">
        <v>0</v>
      </c>
      <c r="K48" s="56">
        <v>65</v>
      </c>
      <c r="L48" s="44">
        <f t="shared" si="6"/>
        <v>30</v>
      </c>
      <c r="M48" s="45">
        <v>4</v>
      </c>
      <c r="N48" s="46">
        <v>1</v>
      </c>
      <c r="O48" s="46">
        <v>5</v>
      </c>
      <c r="P48" s="46">
        <v>5</v>
      </c>
      <c r="Q48" s="46">
        <v>2</v>
      </c>
      <c r="R48" s="46">
        <v>0</v>
      </c>
      <c r="S48" s="46">
        <v>2</v>
      </c>
      <c r="T48" s="46">
        <v>3</v>
      </c>
      <c r="U48" s="46">
        <v>1</v>
      </c>
      <c r="V48" s="46">
        <v>8</v>
      </c>
      <c r="W48" s="44">
        <f t="shared" si="7"/>
        <v>31</v>
      </c>
      <c r="X48" s="39">
        <v>2</v>
      </c>
      <c r="Y48" s="40">
        <v>0.27916666666666667</v>
      </c>
      <c r="Z48" s="39">
        <v>2</v>
      </c>
      <c r="AA48" s="40">
        <v>0.41666666666666669</v>
      </c>
      <c r="AB48" s="48">
        <f t="shared" si="8"/>
        <v>4</v>
      </c>
      <c r="AC48" s="228">
        <f t="shared" si="9"/>
        <v>0.6958333333333333</v>
      </c>
      <c r="AD48" s="231">
        <v>14</v>
      </c>
      <c r="AE48" s="233">
        <f t="shared" si="10"/>
        <v>44</v>
      </c>
      <c r="AF48" s="314">
        <f t="shared" si="11"/>
        <v>75</v>
      </c>
    </row>
    <row r="49" spans="1:32" x14ac:dyDescent="0.2">
      <c r="A49" s="2">
        <v>47</v>
      </c>
      <c r="B49" s="3">
        <v>2101</v>
      </c>
      <c r="C49" s="27" t="s">
        <v>94</v>
      </c>
      <c r="D49" s="27" t="s">
        <v>46</v>
      </c>
      <c r="E49" s="27" t="s">
        <v>47</v>
      </c>
      <c r="F49" s="50" t="s">
        <v>132</v>
      </c>
      <c r="G49" s="51">
        <v>0</v>
      </c>
      <c r="H49" s="52">
        <v>0</v>
      </c>
      <c r="I49" s="52">
        <v>0</v>
      </c>
      <c r="J49" s="53">
        <v>0</v>
      </c>
      <c r="K49" s="56">
        <v>120</v>
      </c>
      <c r="L49" s="44">
        <f t="shared" si="6"/>
        <v>0</v>
      </c>
      <c r="M49" s="45">
        <v>2</v>
      </c>
      <c r="N49" s="46">
        <v>3</v>
      </c>
      <c r="O49" s="46">
        <v>5</v>
      </c>
      <c r="P49" s="46">
        <v>6</v>
      </c>
      <c r="Q49" s="46">
        <v>4</v>
      </c>
      <c r="R49" s="46">
        <v>2</v>
      </c>
      <c r="S49" s="46">
        <v>7</v>
      </c>
      <c r="T49" s="46">
        <v>3</v>
      </c>
      <c r="U49" s="46">
        <v>4</v>
      </c>
      <c r="V49" s="46">
        <v>12</v>
      </c>
      <c r="W49" s="44">
        <f t="shared" si="7"/>
        <v>48</v>
      </c>
      <c r="X49" s="39">
        <v>2</v>
      </c>
      <c r="Y49" s="40">
        <v>0.37152777777777773</v>
      </c>
      <c r="Z49" s="39">
        <v>3</v>
      </c>
      <c r="AA49" s="40">
        <v>0.1986111111111111</v>
      </c>
      <c r="AB49" s="48">
        <f t="shared" si="8"/>
        <v>5</v>
      </c>
      <c r="AC49" s="228">
        <f t="shared" si="9"/>
        <v>0.57013888888888886</v>
      </c>
      <c r="AD49" s="231">
        <v>26</v>
      </c>
      <c r="AE49" s="233">
        <f t="shared" si="10"/>
        <v>26</v>
      </c>
      <c r="AF49" s="314">
        <f t="shared" si="11"/>
        <v>74</v>
      </c>
    </row>
    <row r="50" spans="1:32" x14ac:dyDescent="0.2">
      <c r="A50" s="2">
        <v>48</v>
      </c>
      <c r="B50" s="3">
        <v>2302</v>
      </c>
      <c r="C50" s="27" t="s">
        <v>124</v>
      </c>
      <c r="D50" s="27" t="s">
        <v>123</v>
      </c>
      <c r="E50" s="27" t="s">
        <v>100</v>
      </c>
      <c r="F50" s="50" t="s">
        <v>127</v>
      </c>
      <c r="G50" s="51">
        <v>0</v>
      </c>
      <c r="H50" s="52">
        <v>0</v>
      </c>
      <c r="I50" s="52">
        <v>0</v>
      </c>
      <c r="J50" s="53">
        <v>0</v>
      </c>
      <c r="K50" s="56">
        <v>120</v>
      </c>
      <c r="L50" s="44">
        <f t="shared" si="6"/>
        <v>0</v>
      </c>
      <c r="M50" s="45">
        <v>2</v>
      </c>
      <c r="N50" s="46">
        <v>0</v>
      </c>
      <c r="O50" s="46">
        <v>4</v>
      </c>
      <c r="P50" s="46">
        <v>6</v>
      </c>
      <c r="Q50" s="46">
        <v>0</v>
      </c>
      <c r="R50" s="46">
        <v>0</v>
      </c>
      <c r="S50" s="46">
        <v>1</v>
      </c>
      <c r="T50" s="46">
        <v>6</v>
      </c>
      <c r="U50" s="46">
        <v>3</v>
      </c>
      <c r="V50" s="46">
        <v>12</v>
      </c>
      <c r="W50" s="44">
        <f t="shared" si="7"/>
        <v>34</v>
      </c>
      <c r="X50" s="39">
        <v>2</v>
      </c>
      <c r="Y50" s="40">
        <v>8.6805555555555566E-2</v>
      </c>
      <c r="Z50" s="39">
        <v>3</v>
      </c>
      <c r="AA50" s="40">
        <v>0.28888888888888892</v>
      </c>
      <c r="AB50" s="48">
        <f t="shared" si="8"/>
        <v>5</v>
      </c>
      <c r="AC50" s="228">
        <f t="shared" si="9"/>
        <v>0.3756944444444445</v>
      </c>
      <c r="AD50" s="231">
        <v>35</v>
      </c>
      <c r="AE50" s="233">
        <f t="shared" si="10"/>
        <v>35</v>
      </c>
      <c r="AF50" s="314">
        <f t="shared" si="11"/>
        <v>69</v>
      </c>
    </row>
    <row r="51" spans="1:32" x14ac:dyDescent="0.2">
      <c r="A51" s="2">
        <v>49</v>
      </c>
      <c r="B51" s="3">
        <v>2251</v>
      </c>
      <c r="C51" s="27" t="s">
        <v>114</v>
      </c>
      <c r="D51" s="27" t="s">
        <v>115</v>
      </c>
      <c r="E51" s="27" t="s">
        <v>116</v>
      </c>
      <c r="F51" s="50" t="s">
        <v>137</v>
      </c>
      <c r="G51" s="51">
        <v>0</v>
      </c>
      <c r="H51" s="52">
        <v>0</v>
      </c>
      <c r="I51" s="52">
        <v>0</v>
      </c>
      <c r="J51" s="53">
        <v>0</v>
      </c>
      <c r="K51" s="56">
        <v>120</v>
      </c>
      <c r="L51" s="44">
        <f t="shared" si="6"/>
        <v>0</v>
      </c>
      <c r="M51" s="45">
        <v>5</v>
      </c>
      <c r="N51" s="46">
        <v>0</v>
      </c>
      <c r="O51" s="46">
        <v>5</v>
      </c>
      <c r="P51" s="46">
        <v>5</v>
      </c>
      <c r="Q51" s="46">
        <v>4</v>
      </c>
      <c r="R51" s="46">
        <v>4</v>
      </c>
      <c r="S51" s="46">
        <v>8</v>
      </c>
      <c r="T51" s="46">
        <v>7</v>
      </c>
      <c r="U51" s="46">
        <v>5</v>
      </c>
      <c r="V51" s="46">
        <v>8</v>
      </c>
      <c r="W51" s="44">
        <f t="shared" si="7"/>
        <v>51</v>
      </c>
      <c r="X51" s="39">
        <v>2</v>
      </c>
      <c r="Y51" s="40">
        <v>0.20833333333333334</v>
      </c>
      <c r="Z51" s="39">
        <v>2</v>
      </c>
      <c r="AA51" s="40">
        <v>0.41666666666666669</v>
      </c>
      <c r="AB51" s="48">
        <f t="shared" si="8"/>
        <v>4</v>
      </c>
      <c r="AC51" s="228">
        <f t="shared" si="9"/>
        <v>0.625</v>
      </c>
      <c r="AD51" s="231">
        <v>17</v>
      </c>
      <c r="AE51" s="233">
        <f t="shared" si="10"/>
        <v>17</v>
      </c>
      <c r="AF51" s="314">
        <f t="shared" si="11"/>
        <v>68</v>
      </c>
    </row>
    <row r="52" spans="1:32" x14ac:dyDescent="0.2">
      <c r="A52" s="2">
        <v>50</v>
      </c>
      <c r="B52" s="3">
        <v>1152</v>
      </c>
      <c r="C52" s="27" t="s">
        <v>58</v>
      </c>
      <c r="D52" s="27" t="s">
        <v>56</v>
      </c>
      <c r="E52" s="27" t="s">
        <v>57</v>
      </c>
      <c r="F52" s="50" t="s">
        <v>128</v>
      </c>
      <c r="G52" s="51">
        <v>0</v>
      </c>
      <c r="H52" s="52">
        <v>0</v>
      </c>
      <c r="I52" s="52">
        <v>0</v>
      </c>
      <c r="J52" s="53">
        <v>0</v>
      </c>
      <c r="K52" s="56">
        <v>120</v>
      </c>
      <c r="L52" s="44">
        <f t="shared" si="6"/>
        <v>0</v>
      </c>
      <c r="M52" s="45">
        <v>4</v>
      </c>
      <c r="N52" s="46">
        <v>3</v>
      </c>
      <c r="O52" s="46">
        <v>7</v>
      </c>
      <c r="P52" s="46">
        <v>6</v>
      </c>
      <c r="Q52" s="46">
        <v>6</v>
      </c>
      <c r="R52" s="46">
        <v>0</v>
      </c>
      <c r="S52" s="46">
        <v>12</v>
      </c>
      <c r="T52" s="46">
        <v>7</v>
      </c>
      <c r="U52" s="46">
        <v>4</v>
      </c>
      <c r="V52" s="46">
        <v>8</v>
      </c>
      <c r="W52" s="44">
        <f t="shared" si="7"/>
        <v>57</v>
      </c>
      <c r="X52" s="39">
        <v>2</v>
      </c>
      <c r="Y52" s="40">
        <v>0.41666666666666669</v>
      </c>
      <c r="Z52" s="39">
        <v>2</v>
      </c>
      <c r="AA52" s="40">
        <v>0.41666666666666669</v>
      </c>
      <c r="AB52" s="48">
        <f t="shared" si="8"/>
        <v>4</v>
      </c>
      <c r="AC52" s="228">
        <f t="shared" si="9"/>
        <v>0.83333333333333337</v>
      </c>
      <c r="AD52" s="231">
        <v>10</v>
      </c>
      <c r="AE52" s="233">
        <f t="shared" si="10"/>
        <v>10</v>
      </c>
      <c r="AF52" s="314">
        <f t="shared" si="11"/>
        <v>67</v>
      </c>
    </row>
    <row r="53" spans="1:32" x14ac:dyDescent="0.2">
      <c r="A53" s="2">
        <v>51</v>
      </c>
      <c r="B53" s="3">
        <v>1271</v>
      </c>
      <c r="C53" s="27" t="s">
        <v>74</v>
      </c>
      <c r="D53" s="27" t="s">
        <v>75</v>
      </c>
      <c r="E53" s="27" t="s">
        <v>76</v>
      </c>
      <c r="F53" s="50" t="s">
        <v>139</v>
      </c>
      <c r="G53" s="51">
        <v>20</v>
      </c>
      <c r="H53" s="52">
        <v>0</v>
      </c>
      <c r="I53" s="52">
        <v>0</v>
      </c>
      <c r="J53" s="53">
        <v>0</v>
      </c>
      <c r="K53" s="56">
        <v>120</v>
      </c>
      <c r="L53" s="44">
        <f t="shared" si="6"/>
        <v>20</v>
      </c>
      <c r="M53" s="45">
        <v>6</v>
      </c>
      <c r="N53" s="46">
        <v>3</v>
      </c>
      <c r="O53" s="46">
        <v>7</v>
      </c>
      <c r="P53" s="46">
        <v>7</v>
      </c>
      <c r="Q53" s="46">
        <v>3</v>
      </c>
      <c r="R53" s="46">
        <v>0</v>
      </c>
      <c r="S53" s="46">
        <v>4</v>
      </c>
      <c r="T53" s="46">
        <v>5</v>
      </c>
      <c r="U53" s="46">
        <v>2</v>
      </c>
      <c r="V53" s="46">
        <v>8</v>
      </c>
      <c r="W53" s="44">
        <f t="shared" si="7"/>
        <v>45</v>
      </c>
      <c r="X53" s="39">
        <v>2</v>
      </c>
      <c r="Y53" s="40">
        <v>0.36041666666666666</v>
      </c>
      <c r="Z53" s="39">
        <v>0</v>
      </c>
      <c r="AA53" s="40">
        <v>0.41666666666666669</v>
      </c>
      <c r="AB53" s="48">
        <f t="shared" si="8"/>
        <v>2</v>
      </c>
      <c r="AC53" s="228">
        <f t="shared" si="9"/>
        <v>0.77708333333333335</v>
      </c>
      <c r="AD53" s="231">
        <v>2</v>
      </c>
      <c r="AE53" s="233">
        <f t="shared" si="10"/>
        <v>22</v>
      </c>
      <c r="AF53" s="314">
        <f t="shared" si="11"/>
        <v>67</v>
      </c>
    </row>
    <row r="54" spans="1:32" x14ac:dyDescent="0.2">
      <c r="A54" s="2">
        <v>52</v>
      </c>
      <c r="B54" s="3">
        <v>2252</v>
      </c>
      <c r="C54" s="27" t="s">
        <v>117</v>
      </c>
      <c r="D54" s="27" t="s">
        <v>115</v>
      </c>
      <c r="E54" s="27" t="s">
        <v>116</v>
      </c>
      <c r="F54" s="50" t="s">
        <v>137</v>
      </c>
      <c r="G54" s="51">
        <v>0</v>
      </c>
      <c r="H54" s="52">
        <v>0</v>
      </c>
      <c r="I54" s="52">
        <v>0</v>
      </c>
      <c r="J54" s="53">
        <v>0</v>
      </c>
      <c r="K54" s="56">
        <v>120</v>
      </c>
      <c r="L54" s="44">
        <f t="shared" si="6"/>
        <v>0</v>
      </c>
      <c r="M54" s="45">
        <v>3</v>
      </c>
      <c r="N54" s="46">
        <v>2</v>
      </c>
      <c r="O54" s="46">
        <v>7</v>
      </c>
      <c r="P54" s="46">
        <v>5</v>
      </c>
      <c r="Q54" s="46">
        <v>5</v>
      </c>
      <c r="R54" s="46">
        <v>0</v>
      </c>
      <c r="S54" s="46">
        <v>8</v>
      </c>
      <c r="T54" s="46">
        <v>7</v>
      </c>
      <c r="U54" s="46">
        <v>4</v>
      </c>
      <c r="V54" s="46">
        <v>8</v>
      </c>
      <c r="W54" s="44">
        <f t="shared" si="7"/>
        <v>49</v>
      </c>
      <c r="X54" s="39">
        <v>2</v>
      </c>
      <c r="Y54" s="40">
        <v>0.20833333333333334</v>
      </c>
      <c r="Z54" s="39">
        <v>2</v>
      </c>
      <c r="AA54" s="40">
        <v>0.41666666666666669</v>
      </c>
      <c r="AB54" s="48">
        <f t="shared" si="8"/>
        <v>4</v>
      </c>
      <c r="AC54" s="228">
        <f t="shared" si="9"/>
        <v>0.625</v>
      </c>
      <c r="AD54" s="231">
        <v>17</v>
      </c>
      <c r="AE54" s="233">
        <f t="shared" si="10"/>
        <v>17</v>
      </c>
      <c r="AF54" s="314">
        <f t="shared" si="11"/>
        <v>66</v>
      </c>
    </row>
    <row r="55" spans="1:32" x14ac:dyDescent="0.2">
      <c r="A55" s="2">
        <v>53</v>
      </c>
      <c r="B55" s="3">
        <v>2102</v>
      </c>
      <c r="C55" s="27" t="s">
        <v>95</v>
      </c>
      <c r="D55" s="27" t="s">
        <v>46</v>
      </c>
      <c r="E55" s="27" t="s">
        <v>47</v>
      </c>
      <c r="F55" s="50" t="s">
        <v>132</v>
      </c>
      <c r="G55" s="51">
        <v>0</v>
      </c>
      <c r="H55" s="52">
        <v>0</v>
      </c>
      <c r="I55" s="52">
        <v>0</v>
      </c>
      <c r="J55" s="53">
        <v>0</v>
      </c>
      <c r="K55" s="56">
        <v>120</v>
      </c>
      <c r="L55" s="44">
        <f t="shared" si="6"/>
        <v>0</v>
      </c>
      <c r="M55" s="45">
        <v>1</v>
      </c>
      <c r="N55" s="46">
        <v>1</v>
      </c>
      <c r="O55" s="46">
        <v>5</v>
      </c>
      <c r="P55" s="46">
        <v>6</v>
      </c>
      <c r="Q55" s="46">
        <v>2</v>
      </c>
      <c r="R55" s="46">
        <v>0</v>
      </c>
      <c r="S55" s="46">
        <v>10</v>
      </c>
      <c r="T55" s="46">
        <v>10</v>
      </c>
      <c r="U55" s="46">
        <v>4</v>
      </c>
      <c r="V55" s="46">
        <v>0</v>
      </c>
      <c r="W55" s="44">
        <f t="shared" si="7"/>
        <v>39</v>
      </c>
      <c r="X55" s="39">
        <v>2</v>
      </c>
      <c r="Y55" s="40">
        <v>0.37152777777777773</v>
      </c>
      <c r="Z55" s="39">
        <v>3</v>
      </c>
      <c r="AA55" s="40">
        <v>0.1986111111111111</v>
      </c>
      <c r="AB55" s="48">
        <f t="shared" si="8"/>
        <v>5</v>
      </c>
      <c r="AC55" s="228">
        <f t="shared" si="9"/>
        <v>0.57013888888888886</v>
      </c>
      <c r="AD55" s="231">
        <v>26</v>
      </c>
      <c r="AE55" s="233">
        <f t="shared" si="10"/>
        <v>26</v>
      </c>
      <c r="AF55" s="314">
        <f t="shared" si="11"/>
        <v>65</v>
      </c>
    </row>
    <row r="56" spans="1:32" x14ac:dyDescent="0.2">
      <c r="A56" s="2">
        <v>54</v>
      </c>
      <c r="B56" s="3">
        <v>1272</v>
      </c>
      <c r="C56" s="27" t="s">
        <v>77</v>
      </c>
      <c r="D56" s="27" t="s">
        <v>75</v>
      </c>
      <c r="E56" s="27" t="s">
        <v>76</v>
      </c>
      <c r="F56" s="50" t="s">
        <v>139</v>
      </c>
      <c r="G56" s="51">
        <v>20</v>
      </c>
      <c r="H56" s="52">
        <v>0</v>
      </c>
      <c r="I56" s="52">
        <v>0</v>
      </c>
      <c r="J56" s="53">
        <v>0</v>
      </c>
      <c r="K56" s="56">
        <v>120</v>
      </c>
      <c r="L56" s="44">
        <f t="shared" si="6"/>
        <v>20</v>
      </c>
      <c r="M56" s="45">
        <v>6</v>
      </c>
      <c r="N56" s="46">
        <v>2</v>
      </c>
      <c r="O56" s="46">
        <v>5</v>
      </c>
      <c r="P56" s="46">
        <v>4</v>
      </c>
      <c r="Q56" s="46">
        <v>4</v>
      </c>
      <c r="R56" s="46">
        <v>0</v>
      </c>
      <c r="S56" s="46">
        <v>5</v>
      </c>
      <c r="T56" s="46">
        <v>4</v>
      </c>
      <c r="U56" s="46">
        <v>1</v>
      </c>
      <c r="V56" s="46">
        <v>8</v>
      </c>
      <c r="W56" s="44">
        <f t="shared" si="7"/>
        <v>39</v>
      </c>
      <c r="X56" s="39">
        <v>2</v>
      </c>
      <c r="Y56" s="40">
        <v>0.36041666666666666</v>
      </c>
      <c r="Z56" s="39">
        <v>0</v>
      </c>
      <c r="AA56" s="40">
        <v>0.41666666666666669</v>
      </c>
      <c r="AB56" s="48">
        <f t="shared" si="8"/>
        <v>2</v>
      </c>
      <c r="AC56" s="228">
        <f t="shared" si="9"/>
        <v>0.77708333333333335</v>
      </c>
      <c r="AD56" s="231">
        <v>2</v>
      </c>
      <c r="AE56" s="233">
        <f t="shared" si="10"/>
        <v>22</v>
      </c>
      <c r="AF56" s="314">
        <f t="shared" si="11"/>
        <v>61</v>
      </c>
    </row>
    <row r="57" spans="1:32" x14ac:dyDescent="0.2">
      <c r="A57" s="2">
        <v>55</v>
      </c>
      <c r="B57" s="3">
        <v>2301</v>
      </c>
      <c r="C57" s="27" t="s">
        <v>122</v>
      </c>
      <c r="D57" s="27" t="s">
        <v>123</v>
      </c>
      <c r="E57" s="27" t="s">
        <v>100</v>
      </c>
      <c r="F57" s="50" t="s">
        <v>127</v>
      </c>
      <c r="G57" s="51">
        <v>0</v>
      </c>
      <c r="H57" s="52">
        <v>0</v>
      </c>
      <c r="I57" s="52">
        <v>0</v>
      </c>
      <c r="J57" s="53">
        <v>0</v>
      </c>
      <c r="K57" s="56">
        <v>120</v>
      </c>
      <c r="L57" s="44">
        <f t="shared" si="6"/>
        <v>0</v>
      </c>
      <c r="M57" s="45">
        <v>0</v>
      </c>
      <c r="N57" s="46">
        <v>3</v>
      </c>
      <c r="O57" s="46">
        <v>4</v>
      </c>
      <c r="P57" s="46">
        <v>2</v>
      </c>
      <c r="Q57" s="46">
        <v>2</v>
      </c>
      <c r="R57" s="46">
        <v>0</v>
      </c>
      <c r="S57" s="46">
        <v>5</v>
      </c>
      <c r="T57" s="46">
        <v>2</v>
      </c>
      <c r="U57" s="46">
        <v>2</v>
      </c>
      <c r="V57" s="46">
        <v>0</v>
      </c>
      <c r="W57" s="44">
        <f t="shared" si="7"/>
        <v>20</v>
      </c>
      <c r="X57" s="39">
        <v>2</v>
      </c>
      <c r="Y57" s="40">
        <v>8.6805555555555566E-2</v>
      </c>
      <c r="Z57" s="39">
        <v>3</v>
      </c>
      <c r="AA57" s="40">
        <v>0.28888888888888892</v>
      </c>
      <c r="AB57" s="48">
        <f t="shared" si="8"/>
        <v>5</v>
      </c>
      <c r="AC57" s="228">
        <f t="shared" si="9"/>
        <v>0.3756944444444445</v>
      </c>
      <c r="AD57" s="231">
        <v>35</v>
      </c>
      <c r="AE57" s="233">
        <f t="shared" si="10"/>
        <v>35</v>
      </c>
      <c r="AF57" s="314">
        <f t="shared" si="11"/>
        <v>55</v>
      </c>
    </row>
    <row r="58" spans="1:32" x14ac:dyDescent="0.2">
      <c r="A58" s="2">
        <v>56</v>
      </c>
      <c r="B58" s="3">
        <v>1151</v>
      </c>
      <c r="C58" s="27" t="s">
        <v>55</v>
      </c>
      <c r="D58" s="27" t="s">
        <v>56</v>
      </c>
      <c r="E58" s="27" t="s">
        <v>57</v>
      </c>
      <c r="F58" s="50" t="s">
        <v>128</v>
      </c>
      <c r="G58" s="51">
        <v>0</v>
      </c>
      <c r="H58" s="52">
        <v>0</v>
      </c>
      <c r="I58" s="52">
        <v>0</v>
      </c>
      <c r="J58" s="53">
        <v>0</v>
      </c>
      <c r="K58" s="56">
        <v>120</v>
      </c>
      <c r="L58" s="44">
        <f t="shared" si="6"/>
        <v>0</v>
      </c>
      <c r="M58" s="45">
        <v>2</v>
      </c>
      <c r="N58" s="46">
        <v>1</v>
      </c>
      <c r="O58" s="46">
        <v>5</v>
      </c>
      <c r="P58" s="46">
        <v>7</v>
      </c>
      <c r="Q58" s="46">
        <v>2</v>
      </c>
      <c r="R58" s="46">
        <v>0</v>
      </c>
      <c r="S58" s="46">
        <v>6</v>
      </c>
      <c r="T58" s="46">
        <v>7</v>
      </c>
      <c r="U58" s="46">
        <v>4</v>
      </c>
      <c r="V58" s="46">
        <v>8</v>
      </c>
      <c r="W58" s="44">
        <f t="shared" si="7"/>
        <v>42</v>
      </c>
      <c r="X58" s="39">
        <v>2</v>
      </c>
      <c r="Y58" s="40">
        <v>0.41666666666666669</v>
      </c>
      <c r="Z58" s="39">
        <v>2</v>
      </c>
      <c r="AA58" s="40">
        <v>0.41666666666666669</v>
      </c>
      <c r="AB58" s="48">
        <f t="shared" si="8"/>
        <v>4</v>
      </c>
      <c r="AC58" s="228">
        <f t="shared" si="9"/>
        <v>0.83333333333333337</v>
      </c>
      <c r="AD58" s="231">
        <v>10</v>
      </c>
      <c r="AE58" s="233">
        <f t="shared" si="10"/>
        <v>10</v>
      </c>
      <c r="AF58" s="314">
        <f t="shared" si="11"/>
        <v>52</v>
      </c>
    </row>
    <row r="59" spans="1:32" x14ac:dyDescent="0.2">
      <c r="A59" s="2">
        <v>57</v>
      </c>
      <c r="B59" s="2">
        <v>2142</v>
      </c>
      <c r="C59" s="27" t="s">
        <v>101</v>
      </c>
      <c r="D59" s="27" t="s">
        <v>99</v>
      </c>
      <c r="E59" s="27" t="s">
        <v>100</v>
      </c>
      <c r="F59" s="55" t="s">
        <v>144</v>
      </c>
      <c r="G59" s="51">
        <v>0</v>
      </c>
      <c r="H59" s="52">
        <v>0</v>
      </c>
      <c r="I59" s="52">
        <v>0</v>
      </c>
      <c r="J59" s="53">
        <v>0</v>
      </c>
      <c r="K59" s="56">
        <v>120</v>
      </c>
      <c r="L59" s="44">
        <f t="shared" si="6"/>
        <v>0</v>
      </c>
      <c r="M59" s="45">
        <v>2</v>
      </c>
      <c r="N59" s="46">
        <v>0</v>
      </c>
      <c r="O59" s="46">
        <v>5</v>
      </c>
      <c r="P59" s="46">
        <v>8</v>
      </c>
      <c r="Q59" s="46">
        <v>2</v>
      </c>
      <c r="R59" s="46">
        <v>0</v>
      </c>
      <c r="S59" s="46">
        <v>6</v>
      </c>
      <c r="T59" s="46">
        <v>6</v>
      </c>
      <c r="U59" s="46">
        <v>2</v>
      </c>
      <c r="V59" s="46">
        <v>0</v>
      </c>
      <c r="W59" s="44">
        <f t="shared" si="7"/>
        <v>31</v>
      </c>
      <c r="X59" s="39">
        <v>2</v>
      </c>
      <c r="Y59" s="40">
        <v>0.41666666666666669</v>
      </c>
      <c r="Z59" s="39">
        <v>1</v>
      </c>
      <c r="AA59" s="40">
        <v>0.41666666666666669</v>
      </c>
      <c r="AB59" s="48">
        <f t="shared" si="8"/>
        <v>3</v>
      </c>
      <c r="AC59" s="228">
        <f t="shared" si="9"/>
        <v>0.83333333333333337</v>
      </c>
      <c r="AD59" s="231">
        <v>5</v>
      </c>
      <c r="AE59" s="233">
        <f t="shared" si="10"/>
        <v>5</v>
      </c>
      <c r="AF59" s="314">
        <f t="shared" si="11"/>
        <v>36</v>
      </c>
    </row>
    <row r="60" spans="1:32" ht="13.5" thickBot="1" x14ac:dyDescent="0.25">
      <c r="A60" s="2">
        <v>58</v>
      </c>
      <c r="B60" s="2">
        <v>2141</v>
      </c>
      <c r="C60" s="27" t="s">
        <v>98</v>
      </c>
      <c r="D60" s="27" t="s">
        <v>99</v>
      </c>
      <c r="E60" s="27" t="s">
        <v>100</v>
      </c>
      <c r="F60" s="55" t="s">
        <v>144</v>
      </c>
      <c r="G60" s="51">
        <v>0</v>
      </c>
      <c r="H60" s="52">
        <v>0</v>
      </c>
      <c r="I60" s="52">
        <v>0</v>
      </c>
      <c r="J60" s="53">
        <v>0</v>
      </c>
      <c r="K60" s="56">
        <v>120</v>
      </c>
      <c r="L60" s="44">
        <f t="shared" si="6"/>
        <v>0</v>
      </c>
      <c r="M60" s="45">
        <v>3</v>
      </c>
      <c r="N60" s="46">
        <v>3</v>
      </c>
      <c r="O60" s="46">
        <v>4</v>
      </c>
      <c r="P60" s="46">
        <v>5</v>
      </c>
      <c r="Q60" s="46">
        <v>2</v>
      </c>
      <c r="R60" s="46">
        <v>0</v>
      </c>
      <c r="S60" s="46">
        <v>1</v>
      </c>
      <c r="T60" s="46">
        <v>7</v>
      </c>
      <c r="U60" s="46">
        <v>4</v>
      </c>
      <c r="V60" s="46">
        <v>0</v>
      </c>
      <c r="W60" s="44">
        <f t="shared" si="7"/>
        <v>29</v>
      </c>
      <c r="X60" s="39">
        <v>2</v>
      </c>
      <c r="Y60" s="40">
        <v>0.41666666666666669</v>
      </c>
      <c r="Z60" s="39">
        <v>1</v>
      </c>
      <c r="AA60" s="40">
        <v>0.41666666666666669</v>
      </c>
      <c r="AB60" s="72">
        <f t="shared" si="8"/>
        <v>3</v>
      </c>
      <c r="AC60" s="229">
        <f t="shared" si="9"/>
        <v>0.83333333333333337</v>
      </c>
      <c r="AD60" s="232">
        <v>5</v>
      </c>
      <c r="AE60" s="234">
        <f t="shared" si="10"/>
        <v>5</v>
      </c>
      <c r="AF60" s="315">
        <f t="shared" si="11"/>
        <v>34</v>
      </c>
    </row>
    <row r="61" spans="1:32" x14ac:dyDescent="0.2">
      <c r="A61" s="74"/>
      <c r="G61" s="75">
        <f>AVERAGE(G3:G60)/20</f>
        <v>0.68965517241379304</v>
      </c>
      <c r="H61" s="75">
        <f>AVERAGE(H3:H60)/30</f>
        <v>0.13793103448275862</v>
      </c>
      <c r="I61" s="75">
        <f>AVERAGE(I3:I60)/30</f>
        <v>0.37931034482758619</v>
      </c>
      <c r="J61" s="75">
        <f>AVERAGE(J3:J60)/45</f>
        <v>0.17241379310344829</v>
      </c>
      <c r="K61" s="76">
        <f>AVERAGE(K5:K60)</f>
        <v>94</v>
      </c>
      <c r="L61" s="75">
        <f>AVERAGE(L5:L60)</f>
        <v>33.928571428571431</v>
      </c>
      <c r="M61" s="75">
        <f>AVERAGE(M3:M60)/14</f>
        <v>0.32019704433497537</v>
      </c>
      <c r="N61" s="75">
        <f>AVERAGE(N3:N60)/18</f>
        <v>0.19348659003831417</v>
      </c>
      <c r="O61" s="75">
        <f>AVERAGE(O3:O60)/7</f>
        <v>0.82758620689655171</v>
      </c>
      <c r="P61" s="75">
        <f>AVERAGE(P3:P60)/10</f>
        <v>0.57241379310344831</v>
      </c>
      <c r="Q61" s="75">
        <f>AVERAGE(Q3:Q60)/11</f>
        <v>0.38871473354231972</v>
      </c>
      <c r="R61" s="75">
        <f>AVERAGE(R3:R60)/5</f>
        <v>0.13793103448275862</v>
      </c>
      <c r="S61" s="75">
        <f>AVERAGE(S3:S60)/19</f>
        <v>0.30127041742286753</v>
      </c>
      <c r="T61" s="75">
        <f>AVERAGE(T3:T60)/11</f>
        <v>0.52507836990595613</v>
      </c>
      <c r="U61" s="75">
        <f>AVERAGE(U3:U60)/10</f>
        <v>0.31206896551724139</v>
      </c>
      <c r="V61" s="75">
        <f>AVERAGE(V3:V60)/20</f>
        <v>0.5577586206896552</v>
      </c>
      <c r="W61" s="77"/>
      <c r="X61" s="78"/>
      <c r="Y61" s="78"/>
      <c r="Z61" s="78"/>
      <c r="AA61" s="78"/>
      <c r="AB61" s="78"/>
      <c r="AC61" s="78"/>
      <c r="AD61" s="78"/>
    </row>
    <row r="62" spans="1:32" x14ac:dyDescent="0.2">
      <c r="I62" s="81" t="s">
        <v>19</v>
      </c>
      <c r="L62" s="82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77"/>
      <c r="X62" s="78"/>
      <c r="Y62" s="78"/>
      <c r="Z62" s="78"/>
      <c r="AA62" s="78"/>
      <c r="AB62" s="78"/>
      <c r="AC62" s="78"/>
      <c r="AD62" s="78"/>
    </row>
    <row r="63" spans="1:32" x14ac:dyDescent="0.2">
      <c r="L63" s="82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77"/>
      <c r="X63" s="78"/>
      <c r="Y63" s="78"/>
      <c r="Z63" s="78"/>
      <c r="AA63" s="78"/>
      <c r="AB63" s="78"/>
      <c r="AC63" s="78"/>
      <c r="AD63" s="78"/>
    </row>
    <row r="64" spans="1:32" x14ac:dyDescent="0.2">
      <c r="L64" s="82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77"/>
      <c r="X64" s="78"/>
      <c r="Y64" s="78"/>
      <c r="Z64" s="78"/>
      <c r="AA64" s="78"/>
      <c r="AB64" s="78"/>
      <c r="AC64" s="78"/>
      <c r="AD64" s="78"/>
    </row>
    <row r="65" spans="12:30" x14ac:dyDescent="0.2">
      <c r="L65" s="82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77"/>
      <c r="X65" s="78"/>
      <c r="Y65" s="78"/>
      <c r="Z65" s="78"/>
      <c r="AA65" s="78"/>
      <c r="AB65" s="78"/>
      <c r="AC65" s="78"/>
      <c r="AD65" s="78"/>
    </row>
    <row r="66" spans="12:30" x14ac:dyDescent="0.2">
      <c r="L66" s="82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77"/>
      <c r="X66" s="78"/>
      <c r="Y66" s="78"/>
      <c r="Z66" s="78"/>
      <c r="AA66" s="78"/>
      <c r="AB66" s="78"/>
      <c r="AC66" s="78"/>
      <c r="AD66" s="78"/>
    </row>
    <row r="67" spans="12:30" x14ac:dyDescent="0.2">
      <c r="L67" s="82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77"/>
      <c r="X67" s="78"/>
      <c r="Y67" s="78"/>
      <c r="Z67" s="78"/>
      <c r="AA67" s="78"/>
      <c r="AB67" s="78"/>
      <c r="AC67" s="78"/>
      <c r="AD67" s="78"/>
    </row>
    <row r="68" spans="12:30" x14ac:dyDescent="0.2">
      <c r="L68" s="82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77"/>
      <c r="X68" s="78"/>
      <c r="Y68" s="78"/>
      <c r="Z68" s="78"/>
      <c r="AA68" s="78"/>
      <c r="AB68" s="78"/>
      <c r="AC68" s="78"/>
      <c r="AD68" s="78"/>
    </row>
    <row r="69" spans="12:30" x14ac:dyDescent="0.2">
      <c r="L69" s="82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77"/>
      <c r="X69" s="78"/>
      <c r="Y69" s="78"/>
      <c r="Z69" s="78"/>
      <c r="AA69" s="78"/>
      <c r="AB69" s="78"/>
      <c r="AC69" s="78"/>
      <c r="AD69" s="78"/>
    </row>
    <row r="70" spans="12:30" x14ac:dyDescent="0.2">
      <c r="L70" s="82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77"/>
      <c r="X70" s="78"/>
      <c r="Y70" s="78"/>
      <c r="Z70" s="78"/>
      <c r="AA70" s="78"/>
      <c r="AB70" s="78"/>
      <c r="AC70" s="78"/>
      <c r="AD70" s="78"/>
    </row>
    <row r="71" spans="12:30" x14ac:dyDescent="0.2">
      <c r="L71" s="82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77"/>
      <c r="X71" s="78"/>
      <c r="Y71" s="78"/>
      <c r="Z71" s="78"/>
      <c r="AA71" s="78"/>
      <c r="AB71" s="78"/>
      <c r="AC71" s="78"/>
      <c r="AD71" s="78"/>
    </row>
    <row r="72" spans="12:30" x14ac:dyDescent="0.2">
      <c r="L72" s="82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77"/>
      <c r="X72" s="78"/>
      <c r="Y72" s="78"/>
      <c r="Z72" s="78"/>
      <c r="AA72" s="78"/>
      <c r="AB72" s="78"/>
      <c r="AC72" s="78"/>
      <c r="AD72" s="78"/>
    </row>
    <row r="73" spans="12:30" x14ac:dyDescent="0.2">
      <c r="L73" s="82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77"/>
      <c r="X73" s="78"/>
      <c r="Y73" s="78"/>
      <c r="Z73" s="78"/>
      <c r="AA73" s="78"/>
      <c r="AB73" s="78"/>
      <c r="AC73" s="78"/>
      <c r="AD73" s="78"/>
    </row>
    <row r="74" spans="12:30" x14ac:dyDescent="0.2">
      <c r="L74" s="82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77"/>
      <c r="X74" s="78"/>
      <c r="Y74" s="78"/>
      <c r="Z74" s="78"/>
      <c r="AA74" s="78"/>
      <c r="AB74" s="78"/>
      <c r="AC74" s="78"/>
      <c r="AD74" s="78"/>
    </row>
    <row r="75" spans="12:30" x14ac:dyDescent="0.2">
      <c r="L75" s="82"/>
      <c r="M75" s="83">
        <v>4</v>
      </c>
      <c r="N75" s="83"/>
      <c r="O75" s="83"/>
      <c r="P75" s="83"/>
      <c r="Q75" s="83"/>
      <c r="R75" s="83"/>
      <c r="S75" s="83"/>
      <c r="T75" s="83"/>
      <c r="U75" s="83"/>
      <c r="V75" s="83"/>
      <c r="W75" s="77"/>
      <c r="X75" s="78"/>
      <c r="Y75" s="78"/>
      <c r="Z75" s="78"/>
      <c r="AA75" s="78"/>
      <c r="AB75" s="78"/>
      <c r="AC75" s="78"/>
      <c r="AD75" s="78"/>
    </row>
    <row r="76" spans="12:30" x14ac:dyDescent="0.2">
      <c r="L76" s="82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77"/>
      <c r="X76" s="78"/>
      <c r="Y76" s="78"/>
      <c r="Z76" s="78"/>
      <c r="AA76" s="78"/>
      <c r="AB76" s="78"/>
      <c r="AC76" s="78"/>
      <c r="AD76" s="78"/>
    </row>
    <row r="77" spans="12:30" x14ac:dyDescent="0.2">
      <c r="L77" s="82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77"/>
      <c r="X77" s="78"/>
      <c r="Y77" s="78"/>
      <c r="Z77" s="78"/>
      <c r="AA77" s="78"/>
      <c r="AB77" s="78"/>
      <c r="AC77" s="78"/>
      <c r="AD77" s="78"/>
    </row>
    <row r="78" spans="12:30" x14ac:dyDescent="0.2">
      <c r="L78" s="82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77"/>
      <c r="X78" s="78"/>
      <c r="Y78" s="78"/>
      <c r="Z78" s="78"/>
      <c r="AA78" s="78"/>
      <c r="AB78" s="78"/>
      <c r="AC78" s="78"/>
      <c r="AD78" s="78"/>
    </row>
    <row r="79" spans="12:30" x14ac:dyDescent="0.2">
      <c r="L79" s="82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77"/>
      <c r="X79" s="78"/>
      <c r="Y79" s="78"/>
      <c r="Z79" s="78"/>
      <c r="AA79" s="78"/>
      <c r="AB79" s="78"/>
      <c r="AC79" s="78"/>
      <c r="AD79" s="78"/>
    </row>
    <row r="80" spans="12:30" x14ac:dyDescent="0.2">
      <c r="L80" s="82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77"/>
      <c r="X80" s="78"/>
      <c r="Y80" s="78"/>
      <c r="Z80" s="78"/>
      <c r="AA80" s="78"/>
      <c r="AB80" s="78"/>
      <c r="AC80" s="78"/>
      <c r="AD80" s="78"/>
    </row>
    <row r="81" spans="12:30" x14ac:dyDescent="0.2">
      <c r="L81" s="82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77"/>
      <c r="X81" s="78"/>
      <c r="Y81" s="78"/>
      <c r="Z81" s="78"/>
      <c r="AA81" s="78"/>
      <c r="AB81" s="78"/>
      <c r="AC81" s="78"/>
      <c r="AD81" s="78"/>
    </row>
    <row r="82" spans="12:30" x14ac:dyDescent="0.2">
      <c r="L82" s="82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77"/>
      <c r="X82" s="78"/>
      <c r="Y82" s="78"/>
      <c r="Z82" s="78"/>
      <c r="AA82" s="78"/>
      <c r="AB82" s="78"/>
      <c r="AC82" s="78"/>
      <c r="AD82" s="78"/>
    </row>
    <row r="83" spans="12:30" x14ac:dyDescent="0.2">
      <c r="L83" s="82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77"/>
      <c r="X83" s="78"/>
      <c r="Y83" s="78"/>
      <c r="Z83" s="78"/>
      <c r="AA83" s="78"/>
      <c r="AB83" s="78"/>
      <c r="AC83" s="78"/>
      <c r="AD83" s="78"/>
    </row>
    <row r="84" spans="12:30" x14ac:dyDescent="0.2">
      <c r="L84" s="82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77"/>
      <c r="X84" s="78"/>
      <c r="Y84" s="78"/>
      <c r="Z84" s="78"/>
      <c r="AA84" s="78"/>
      <c r="AB84" s="78"/>
      <c r="AC84" s="78"/>
      <c r="AD84" s="78"/>
    </row>
    <row r="85" spans="12:30" x14ac:dyDescent="0.2">
      <c r="L85" s="82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77"/>
      <c r="X85" s="78"/>
      <c r="Y85" s="78"/>
      <c r="Z85" s="78"/>
      <c r="AA85" s="78"/>
      <c r="AB85" s="78"/>
      <c r="AC85" s="78"/>
      <c r="AD85" s="78"/>
    </row>
    <row r="86" spans="12:30" x14ac:dyDescent="0.2">
      <c r="L86" s="82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77"/>
      <c r="X86" s="78"/>
      <c r="Y86" s="78"/>
      <c r="Z86" s="78"/>
      <c r="AA86" s="78"/>
      <c r="AB86" s="78"/>
      <c r="AC86" s="78"/>
      <c r="AD86" s="78"/>
    </row>
    <row r="87" spans="12:30" x14ac:dyDescent="0.2">
      <c r="L87" s="82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77"/>
      <c r="X87" s="78"/>
      <c r="Y87" s="78"/>
      <c r="Z87" s="78"/>
      <c r="AA87" s="78"/>
      <c r="AB87" s="78"/>
      <c r="AC87" s="78"/>
      <c r="AD87" s="78"/>
    </row>
    <row r="88" spans="12:30" x14ac:dyDescent="0.2">
      <c r="L88" s="82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77"/>
      <c r="X88" s="78"/>
      <c r="Y88" s="78"/>
      <c r="Z88" s="78"/>
      <c r="AA88" s="78"/>
      <c r="AB88" s="78"/>
      <c r="AC88" s="78"/>
      <c r="AD88" s="78"/>
    </row>
    <row r="89" spans="12:30" x14ac:dyDescent="0.2">
      <c r="L89" s="82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77"/>
      <c r="X89" s="78"/>
      <c r="Y89" s="78"/>
      <c r="Z89" s="78"/>
      <c r="AA89" s="78"/>
      <c r="AB89" s="78"/>
      <c r="AC89" s="78"/>
      <c r="AD89" s="78"/>
    </row>
    <row r="90" spans="12:30" x14ac:dyDescent="0.2">
      <c r="L90" s="82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77"/>
      <c r="X90" s="78"/>
      <c r="Y90" s="78"/>
      <c r="Z90" s="78"/>
      <c r="AA90" s="78"/>
      <c r="AB90" s="78"/>
      <c r="AC90" s="78"/>
      <c r="AD90" s="78"/>
    </row>
    <row r="91" spans="12:30" x14ac:dyDescent="0.2">
      <c r="L91" s="82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77"/>
      <c r="X91" s="78"/>
      <c r="Y91" s="78"/>
      <c r="Z91" s="78"/>
      <c r="AA91" s="78"/>
      <c r="AB91" s="78"/>
      <c r="AC91" s="78"/>
      <c r="AD91" s="78"/>
    </row>
    <row r="92" spans="12:30" x14ac:dyDescent="0.2">
      <c r="L92" s="82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77"/>
      <c r="X92" s="78"/>
      <c r="Y92" s="78"/>
      <c r="Z92" s="78"/>
      <c r="AA92" s="78"/>
      <c r="AB92" s="78"/>
      <c r="AC92" s="78"/>
      <c r="AD92" s="78"/>
    </row>
    <row r="93" spans="12:30" x14ac:dyDescent="0.2">
      <c r="L93" s="82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77"/>
      <c r="X93" s="78"/>
      <c r="Y93" s="78"/>
      <c r="Z93" s="78"/>
      <c r="AA93" s="78"/>
      <c r="AB93" s="78"/>
      <c r="AC93" s="78"/>
      <c r="AD93" s="78"/>
    </row>
    <row r="94" spans="12:30" x14ac:dyDescent="0.2">
      <c r="L94" s="82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77"/>
      <c r="X94" s="78"/>
      <c r="Y94" s="78"/>
      <c r="Z94" s="78"/>
      <c r="AA94" s="78"/>
      <c r="AB94" s="78"/>
      <c r="AC94" s="78"/>
      <c r="AD94" s="78"/>
    </row>
    <row r="95" spans="12:30" x14ac:dyDescent="0.2">
      <c r="L95" s="82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77"/>
      <c r="X95" s="78"/>
      <c r="Y95" s="78"/>
      <c r="Z95" s="78"/>
      <c r="AA95" s="78"/>
      <c r="AB95" s="78"/>
      <c r="AC95" s="78"/>
      <c r="AD95" s="78"/>
    </row>
    <row r="96" spans="12:30" x14ac:dyDescent="0.2">
      <c r="L96" s="82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77"/>
      <c r="X96" s="78"/>
      <c r="Y96" s="78"/>
      <c r="Z96" s="78"/>
      <c r="AA96" s="78"/>
      <c r="AB96" s="78"/>
      <c r="AC96" s="78"/>
      <c r="AD96" s="78"/>
    </row>
    <row r="97" spans="12:30" x14ac:dyDescent="0.2">
      <c r="L97" s="82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77"/>
      <c r="X97" s="78"/>
      <c r="Y97" s="78"/>
      <c r="Z97" s="78"/>
      <c r="AA97" s="78"/>
      <c r="AB97" s="78"/>
      <c r="AC97" s="78"/>
      <c r="AD97" s="78"/>
    </row>
    <row r="98" spans="12:30" x14ac:dyDescent="0.2">
      <c r="L98" s="82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77"/>
      <c r="X98" s="78"/>
      <c r="Y98" s="78"/>
      <c r="Z98" s="78"/>
      <c r="AA98" s="78"/>
      <c r="AB98" s="78"/>
      <c r="AC98" s="78"/>
      <c r="AD98" s="78"/>
    </row>
    <row r="99" spans="12:30" x14ac:dyDescent="0.2">
      <c r="L99" s="82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77"/>
      <c r="X99" s="78"/>
      <c r="Y99" s="78"/>
      <c r="Z99" s="78"/>
      <c r="AA99" s="78"/>
      <c r="AB99" s="78"/>
      <c r="AC99" s="78"/>
      <c r="AD99" s="78"/>
    </row>
    <row r="100" spans="12:30" x14ac:dyDescent="0.2">
      <c r="L100" s="82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77"/>
      <c r="X100" s="78"/>
      <c r="Y100" s="78"/>
      <c r="Z100" s="78"/>
      <c r="AA100" s="78"/>
      <c r="AB100" s="78"/>
      <c r="AC100" s="78"/>
      <c r="AD100" s="78"/>
    </row>
    <row r="101" spans="12:30" x14ac:dyDescent="0.2">
      <c r="L101" s="82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77"/>
      <c r="X101" s="78"/>
      <c r="Y101" s="78"/>
      <c r="Z101" s="78"/>
      <c r="AA101" s="78"/>
      <c r="AB101" s="78"/>
      <c r="AC101" s="78"/>
      <c r="AD101" s="78"/>
    </row>
    <row r="102" spans="12:30" x14ac:dyDescent="0.2">
      <c r="L102" s="82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77"/>
      <c r="X102" s="78"/>
      <c r="Y102" s="78"/>
      <c r="Z102" s="78"/>
      <c r="AA102" s="78"/>
      <c r="AB102" s="78"/>
      <c r="AC102" s="78"/>
      <c r="AD102" s="78"/>
    </row>
    <row r="103" spans="12:30" x14ac:dyDescent="0.2">
      <c r="L103" s="82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77"/>
      <c r="X103" s="78"/>
      <c r="Y103" s="78"/>
      <c r="Z103" s="78"/>
      <c r="AA103" s="78"/>
      <c r="AB103" s="78"/>
      <c r="AC103" s="78"/>
      <c r="AD103" s="78"/>
    </row>
    <row r="104" spans="12:30" x14ac:dyDescent="0.2">
      <c r="L104" s="82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77"/>
      <c r="X104" s="78"/>
      <c r="Y104" s="78"/>
      <c r="Z104" s="78"/>
      <c r="AA104" s="78"/>
      <c r="AB104" s="78"/>
      <c r="AC104" s="78"/>
      <c r="AD104" s="78"/>
    </row>
    <row r="105" spans="12:30" x14ac:dyDescent="0.2">
      <c r="L105" s="82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77"/>
      <c r="X105" s="78"/>
      <c r="Y105" s="78"/>
      <c r="Z105" s="78"/>
      <c r="AA105" s="78"/>
      <c r="AB105" s="78"/>
      <c r="AC105" s="78"/>
      <c r="AD105" s="78"/>
    </row>
    <row r="106" spans="12:30" x14ac:dyDescent="0.2">
      <c r="L106" s="82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77"/>
      <c r="X106" s="78"/>
      <c r="Y106" s="78"/>
      <c r="Z106" s="78"/>
      <c r="AA106" s="78"/>
      <c r="AB106" s="78"/>
      <c r="AC106" s="78"/>
      <c r="AD106" s="78"/>
    </row>
    <row r="107" spans="12:30" x14ac:dyDescent="0.2">
      <c r="L107" s="82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77"/>
      <c r="X107" s="78"/>
      <c r="Y107" s="78"/>
      <c r="Z107" s="78"/>
      <c r="AA107" s="78"/>
      <c r="AB107" s="78"/>
      <c r="AC107" s="78"/>
      <c r="AD107" s="78"/>
    </row>
  </sheetData>
  <autoFilter ref="A2:AC62"/>
  <sortState ref="A3:AF60">
    <sortCondition descending="1" ref="AF3:AF60"/>
    <sortCondition descending="1" ref="W3:W60"/>
  </sortState>
  <mergeCells count="2">
    <mergeCell ref="G1:L1"/>
    <mergeCell ref="M1:W1"/>
  </mergeCells>
  <pageMargins left="0.78740157480314965" right="0.78740157480314965" top="0.11811023622047245" bottom="0.11811023622047245" header="0.19685039370078741" footer="0.23622047244094491"/>
  <pageSetup paperSize="9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F34" sqref="F34"/>
    </sheetView>
  </sheetViews>
  <sheetFormatPr defaultRowHeight="12.75" x14ac:dyDescent="0.2"/>
  <cols>
    <col min="1" max="1" width="14.28515625" bestFit="1" customWidth="1"/>
  </cols>
  <sheetData>
    <row r="1" spans="1:12" x14ac:dyDescent="0.2">
      <c r="B1" t="s">
        <v>149</v>
      </c>
      <c r="C1" t="s">
        <v>150</v>
      </c>
      <c r="D1" t="s">
        <v>151</v>
      </c>
      <c r="E1" t="s">
        <v>152</v>
      </c>
      <c r="F1" t="s">
        <v>153</v>
      </c>
      <c r="G1" t="s">
        <v>154</v>
      </c>
      <c r="H1" t="s">
        <v>155</v>
      </c>
      <c r="I1" t="s">
        <v>156</v>
      </c>
      <c r="J1" t="s">
        <v>157</v>
      </c>
      <c r="K1" t="s">
        <v>158</v>
      </c>
    </row>
    <row r="2" spans="1:12" x14ac:dyDescent="0.2">
      <c r="A2" t="s">
        <v>131</v>
      </c>
      <c r="B2" s="340">
        <v>5</v>
      </c>
      <c r="C2" s="340">
        <v>3</v>
      </c>
      <c r="D2" s="340"/>
      <c r="E2" s="340">
        <v>5</v>
      </c>
      <c r="F2" s="340"/>
      <c r="G2" s="340"/>
      <c r="H2" s="340"/>
      <c r="I2" s="340">
        <v>3</v>
      </c>
      <c r="J2" s="340"/>
      <c r="K2" s="341">
        <f>SUM(B2:J2)</f>
        <v>16</v>
      </c>
      <c r="L2" t="s">
        <v>161</v>
      </c>
    </row>
    <row r="3" spans="1:12" x14ac:dyDescent="0.2">
      <c r="A3" t="s">
        <v>159</v>
      </c>
      <c r="D3">
        <v>1</v>
      </c>
      <c r="F3">
        <v>3</v>
      </c>
      <c r="J3">
        <v>1</v>
      </c>
      <c r="K3" s="341">
        <f t="shared" ref="K3:K5" si="0">SUM(B3:J3)</f>
        <v>5</v>
      </c>
      <c r="L3" t="s">
        <v>162</v>
      </c>
    </row>
    <row r="4" spans="1:12" x14ac:dyDescent="0.2">
      <c r="A4" t="s">
        <v>160</v>
      </c>
      <c r="G4">
        <v>1</v>
      </c>
      <c r="K4" s="341">
        <f t="shared" si="0"/>
        <v>1</v>
      </c>
    </row>
    <row r="5" spans="1:12" x14ac:dyDescent="0.2">
      <c r="A5" t="s">
        <v>165</v>
      </c>
      <c r="H5">
        <v>3</v>
      </c>
      <c r="K5" s="341">
        <f t="shared" si="0"/>
        <v>3</v>
      </c>
      <c r="L5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alapok</vt:lpstr>
      <vt:lpstr>gyakorlati</vt:lpstr>
      <vt:lpstr>hibadiagnosztika</vt:lpstr>
      <vt:lpstr>összetett</vt:lpstr>
      <vt:lpstr>gyak+diagn.</vt:lpstr>
      <vt:lpstr>egyéni</vt:lpstr>
      <vt:lpstr>felkélszítő</vt:lpstr>
    </vt:vector>
  </TitlesOfParts>
  <Company>Miskolci Egyetem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atys</dc:creator>
  <cp:lastModifiedBy>Bakó Kálmán</cp:lastModifiedBy>
  <cp:lastPrinted>2018-04-16T05:03:05Z</cp:lastPrinted>
  <dcterms:created xsi:type="dcterms:W3CDTF">2003-04-14T20:37:28Z</dcterms:created>
  <dcterms:modified xsi:type="dcterms:W3CDTF">2018-04-16T05:03:11Z</dcterms:modified>
</cp:coreProperties>
</file>